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58" documentId="13_ncr:1_{F6CB121F-512D-4AA6-A0C1-0FB36C537598}" xr6:coauthVersionLast="47" xr6:coauthVersionMax="47" xr10:uidLastSave="{79685453-8659-49F6-B91A-3D657A22745A}"/>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<sst xmlns="http://schemas.openxmlformats.org/spreadsheetml/2006/main" count="178591" uniqueCount="39078">
  <si>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</si>
  <si>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</si>
  <si>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</si>
  <si>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</si>
  <si>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</si>
  <si>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</si>
  <si>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</si>
  <si>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</si>
  <si>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</si>
  <si>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</si>
  <si>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</si>
  <si>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</si>
  <si>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</si>
  <si>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</si>
  <si>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</si>
  <si>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</si>
  <si>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</si>
  <si>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</si>
  <si>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</si>
  <si>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</si>
  <si>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</si>
  <si>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</si>
  <si>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</si>
  <si>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</si>
  <si>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</si>
  <si>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</si>
  <si>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</si>
  <si>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</si>
  <si>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</si>
  <si>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</si>
  <si>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</si>
  <si>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</si>
  <si>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</si>
  <si>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</si>
  <si>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</si>
  <si>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</si>
  <si>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</si>
  <si>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</si>
  <si>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</si>
  <si>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</si>
  <si>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</si>
  <si>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</si>
  <si>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</si>
  <si>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</si>
  <si>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</si>
  <si>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</si>
  <si>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</si>
  <si>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</si>
  <si>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</si>
  <si>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</si>
  <si>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</si>
  <si>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</si>
  <si>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</si>
  <si>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</si>
  <si>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</si>
  <si>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</si>
  <si>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</si>
  <si>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</si>
  <si>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</si>
  <si>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</si>
  <si>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</si>
  <si>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</si>
  <si>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</si>
  <si>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</si>
  <si>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</si>
  <si>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</si>
  <si>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</si>
  <si>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</si>
  <si>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</si>
  <si>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</si>
  <si>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</si>
  <si>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</si>
  <si>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</si>
  <si>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</si>
  <si>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</si>
  <si>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</si>
  <si>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</si>
  <si>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</si>
  <si>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</si>
  <si>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</si>
  <si>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</si>
  <si>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</si>
  <si>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</si>
  <si>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</si>
  <si>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</si>
  <si>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</si>
  <si>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</si>
  <si>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</si>
  <si>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</si>
  <si>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</si>
  <si>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</si>
  <si>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</si>
  <si>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</si>
  <si>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</si>
  <si>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</si>
  <si>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</si>
  <si>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</si>
  <si>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</si>
  <si>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</si>
  <si>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</si>
  <si>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</si>
  <si>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</si>
  <si>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</si>
  <si>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</si>
  <si>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</si>
  <si>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</si>
  <si>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</si>
  <si>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</si>
  <si>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</si>
  <si>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</si>
  <si>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</si>
  <si>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</si>
  <si>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</si>
  <si>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</si>
  <si>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</si>
  <si>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</si>
  <si>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</si>
  <si>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</si>
  <si>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</si>
  <si>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</si>
  <si>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</si>
  <si>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</si>
  <si>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</si>
  <si>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</si>
  <si>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</si>
  <si>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</si>
  <si>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</si>
  <si>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</si>
  <si>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</si>
  <si>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</si>
  <si>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</si>
  <si>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</si>
  <si>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</si>
  <si>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</si>
  <si>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</si>
  <si>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</si>
  <si>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</si>
  <si>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</si>
  <si>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</si>
  <si>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</si>
  <si>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</si>
  <si>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</si>
  <si>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</si>
  <si>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</si>
  <si>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</si>
  <si>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</si>
  <si>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</si>
  <si>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</si>
  <si>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</si>
  <si>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</si>
  <si>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</si>
  <si>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</si>
  <si>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</si>
  <si>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</si>
  <si>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</si>
  <si>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</si>
  <si>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</si>
  <si>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</si>
  <si>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</si>
  <si>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</si>
  <si>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</si>
  <si>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</si>
  <si>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</si>
  <si>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</si>
  <si>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</si>
  <si>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</si>
  <si>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</si>
  <si>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</si>
  <si>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</si>
  <si>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</si>
  <si>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</si>
  <si>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</si>
  <si>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</si>
  <si>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</si>
  <si>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</si>
  <si>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</si>
  <si>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</si>
  <si>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</si>
  <si>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</si>
  <si>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</si>
  <si>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</si>
  <si>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</si>
  <si>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</si>
  <si>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</si>
  <si>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</si>
  <si>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</si>
  <si>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</si>
  <si>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</si>
  <si>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</si>
  <si>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</si>
  <si>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</si>
  <si>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</si>
  <si>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</si>
  <si>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</si>
  <si>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</si>
  <si>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</si>
  <si>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</si>
  <si>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</si>
  <si>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</si>
  <si>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</si>
  <si>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</si>
  <si>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</si>
  <si>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</si>
  <si>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</si>
  <si>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</si>
  <si>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</si>
  <si>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</si>
  <si>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</si>
  <si>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</si>
  <si>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</si>
  <si>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</si>
  <si>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</si>
  <si>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</si>
  <si>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</si>
  <si>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</si>
  <si>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</si>
  <si>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</si>
  <si>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</si>
  <si>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</si>
  <si>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</si>
  <si>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</si>
  <si>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</si>
  <si>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</si>
  <si>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</si>
  <si>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</si>
  <si>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</si>
  <si>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</si>
  <si>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</si>
  <si>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</si>
  <si>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</si>
  <si>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</si>
  <si>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</si>
  <si>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</si>
  <si>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</si>
  <si>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</si>
  <si>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</si>
  <si>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</si>
  <si>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</si>
  <si>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</si>
  <si>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</si>
  <si>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</si>
  <si>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</si>
  <si>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</si>
  <si>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</si>
  <si>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</si>
  <si>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</si>
  <si>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</si>
  <si>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</si>
  <si>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</si>
  <si>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</si>
  <si>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</si>
  <si>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</si>
  <si>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</si>
  <si>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</si>
  <si>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</si>
  <si>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</si>
  <si>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</si>
  <si>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</si>
  <si>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</si>
  <si>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</si>
  <si>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</si>
  <si>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</si>
  <si>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</si>
  <si>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</si>
  <si>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</si>
  <si>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</si>
  <si>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</si>
  <si>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</si>
  <si>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</si>
  <si>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</si>
  <si>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</si>
  <si>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</si>
  <si>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</si>
  <si>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</si>
  <si>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</si>
  <si>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</si>
  <si>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</si>
  <si>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</si>
  <si>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</si>
  <si>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</si>
  <si>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</si>
  <si>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</si>
  <si>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</si>
  <si>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</si>
  <si>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</si>
  <si>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</si>
  <si>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</si>
  <si>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</si>
  <si>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</si>
  <si>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</si>
  <si>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</si>
  <si>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</si>
  <si>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</si>
  <si>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</si>
  <si>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</si>
  <si>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</si>
  <si>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</si>
  <si>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</si>
  <si>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</si>
  <si>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</si>
  <si>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</si>
  <si>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</si>
  <si>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</si>
  <si>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</si>
  <si>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</si>
  <si>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</si>
  <si>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</si>
  <si>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</si>
  <si>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</si>
  <si>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</si>
  <si>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</si>
  <si>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</si>
  <si>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</si>
  <si>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</si>
  <si>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</si>
  <si>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</si>
  <si>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</si>
  <si>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</si>
  <si>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</si>
  <si>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</si>
  <si>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</si>
  <si>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</si>
  <si>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</si>
  <si>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</si>
  <si>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</si>
  <si>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</si>
  <si>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</si>
  <si>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</si>
  <si>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</si>
  <si>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</si>
  <si>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</si>
  <si>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</si>
  <si>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</si>
  <si>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</si>
  <si>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</si>
  <si>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</si>
  <si>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</si>
  <si>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</si>
  <si>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</si>
  <si>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</si>
  <si>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</si>
  <si>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</si>
  <si>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</si>
  <si>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</si>
  <si>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</si>
  <si>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</si>
  <si>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</si>
  <si>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</si>
  <si>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</si>
  <si>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</si>
  <si>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</si>
  <si>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</si>
  <si>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</si>
  <si>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</si>
  <si>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</si>
  <si>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</si>
  <si>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</si>
  <si>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</si>
  <si>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</si>
  <si>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</si>
  <si>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</si>
  <si>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</si>
  <si>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</si>
  <si>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</si>
  <si>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</si>
  <si>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</si>
  <si>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</si>
  <si>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</si>
  <si>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</si>
  <si>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</si>
  <si>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</si>
  <si>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</si>
  <si>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</si>
  <si>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</si>
  <si>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</si>
  <si>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</si>
  <si>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</si>
  <si>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</si>
  <si>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</si>
  <si>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</si>
  <si>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</si>
  <si>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</si>
  <si>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</si>
  <si>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</si>
  <si>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</si>
  <si>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</si>
  <si>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</si>
  <si>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</si>
  <si>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</si>
  <si>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</si>
  <si>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</si>
  <si>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</si>
  <si>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</si>
  <si>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</si>
  <si>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</si>
  <si>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</si>
  <si>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</si>
  <si>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</si>
  <si>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</si>
  <si>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</si>
  <si>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</si>
  <si>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</si>
  <si>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</si>
  <si>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</si>
  <si>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</si>
  <si>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</si>
  <si>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</si>
  <si>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</si>
  <si>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</si>
  <si>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</si>
  <si>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</si>
  <si>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</si>
  <si>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</si>
  <si>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</si>
  <si>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</si>
  <si>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</si>
  <si>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</si>
  <si>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</si>
  <si>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</si>
  <si>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</si>
  <si>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</si>
  <si>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</si>
  <si>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</si>
  <si>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</si>
  <si>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</si>
  <si>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</si>
  <si>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</si>
  <si>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</si>
  <si>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</si>
  <si>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</si>
  <si>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</si>
  <si>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</si>
  <si>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</si>
  <si>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</si>
  <si>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</si>
  <si>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</si>
  <si>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</si>
  <si>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</si>
  <si>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</si>
  <si>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</si>
  <si>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</si>
  <si>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</si>
  <si>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</si>
  <si>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</si>
  <si>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</si>
  <si>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</si>
  <si>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</si>
  <si>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</si>
  <si>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</si>
  <si>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</si>
  <si>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</si>
  <si>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</si>
  <si>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</si>
  <si>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</si>
  <si>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</si>
  <si>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</si>
  <si>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</si>
  <si>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</si>
  <si>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</si>
  <si>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</si>
  <si>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</si>
  <si>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</si>
  <si>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</si>
  <si>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</si>
  <si>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</si>
  <si>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</si>
  <si>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</si>
  <si>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</si>
  <si>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</si>
  <si>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</si>
  <si>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</si>
  <si>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</si>
  <si>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</si>
  <si>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</si>
  <si>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</si>
  <si>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</si>
  <si>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</si>
  <si>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</si>
  <si>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</si>
  <si>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</si>
  <si>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</si>
  <si>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</si>
  <si>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</si>
  <si>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</si>
  <si>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</si>
  <si>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</si>
  <si>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</si>
  <si>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</si>
  <si>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</si>
  <si>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</si>
  <si>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</si>
  <si>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</si>
  <si>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</si>
  <si>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</si>
  <si>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</si>
  <si>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</si>
  <si>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</si>
  <si>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</si>
  <si>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</si>
  <si>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</si>
  <si>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</si>
  <si>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</si>
  <si>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</si>
  <si>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</si>
  <si>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</si>
  <si>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</si>
  <si>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</si>
  <si>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</si>
  <si>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</si>
  <si>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</si>
  <si>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</si>
  <si>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</si>
  <si>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</si>
  <si>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</si>
  <si>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</si>
  <si>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</si>
  <si>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</si>
  <si>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</si>
  <si>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</si>
  <si>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</si>
  <si>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</si>
  <si>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</si>
  <si>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</si>
  <si>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</si>
  <si>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</si>
  <si>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</si>
  <si>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</si>
  <si>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</si>
  <si>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</si>
  <si>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</si>
  <si>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</si>
  <si>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</si>
  <si>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</si>
  <si>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</si>
  <si>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</si>
  <si>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</si>
  <si>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</si>
  <si>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</si>
  <si>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</si>
  <si>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</si>
  <si>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</si>
  <si>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</si>
  <si>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</si>
  <si>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</si>
  <si>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</si>
  <si>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</si>
  <si>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</si>
  <si>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</si>
  <si>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</si>
  <si>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</si>
  <si>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</si>
  <si>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</si>
  <si>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</si>
  <si>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</si>
  <si>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</si>
  <si>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</si>
  <si>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</si>
  <si>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</si>
  <si>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</si>
  <si>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</si>
  <si>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</si>
  <si>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</si>
  <si>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</si>
  <si>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</si>
  <si>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</si>
  <si>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</si>
  <si>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</si>
  <si>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</si>
  <si>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</si>
  <si>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</si>
  <si>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</si>
  <si>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</si>
  <si>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</si>
  <si>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</si>
  <si>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</si>
  <si>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</si>
  <si>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</si>
  <si>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</si>
  <si>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</si>
  <si>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</si>
  <si>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</si>
  <si>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</si>
  <si>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</si>
  <si>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</si>
  <si>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</si>
  <si>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</si>
  <si>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</si>
  <si>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</si>
  <si>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</si>
  <si>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</si>
  <si>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</si>
  <si>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</si>
  <si>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</si>
  <si>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</si>
  <si>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</si>
  <si>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</si>
  <si>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</si>
  <si>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</si>
  <si>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</si>
  <si>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</si>
  <si>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</si>
  <si>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</si>
  <si>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</si>
  <si>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</si>
  <si>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</si>
  <si>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</si>
  <si>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</si>
  <si>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</si>
  <si>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</si>
  <si>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</si>
  <si>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</si>
  <si>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</si>
  <si>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</si>
  <si>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</si>
  <si>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</si>
  <si>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</si>
  <si>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</si>
  <si>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</si>
  <si>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</si>
  <si>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</si>
  <si>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</si>
  <si>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</si>
  <si>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</si>
  <si>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</si>
  <si>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</si>
  <si>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</si>
  <si>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</si>
  <si>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</si>
  <si>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</si>
  <si>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</si>
  <si>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</si>
  <si>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</si>
  <si>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</si>
  <si>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</si>
  <si>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</si>
  <si>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</si>
  <si>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</si>
  <si>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</si>
  <si>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</si>
  <si>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</si>
  <si>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</si>
  <si>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</si>
  <si>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</si>
  <si>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</si>
  <si>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</si>
  <si>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</si>
  <si>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</si>
  <si>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</si>
  <si>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</si>
  <si>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</si>
  <si>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</si>
  <si>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</si>
  <si>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</si>
  <si>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</si>
  <si>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</si>
  <si>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</si>
  <si>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</si>
  <si>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</si>
  <si>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</si>
  <si>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</si>
  <si>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</si>
  <si>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</si>
  <si>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</si>
  <si>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</si>
  <si>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</si>
  <si>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</si>
  <si>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</si>
  <si>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</si>
  <si>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</si>
  <si>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</si>
  <si>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</si>
  <si>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</si>
  <si>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</si>
  <si>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</si>
  <si>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</si>
  <si>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</si>
  <si>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</si>
  <si>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</si>
  <si>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</si>
  <si>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</si>
  <si>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</si>
  <si>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</si>
  <si>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</si>
  <si>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</si>
  <si>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</si>
  <si>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</si>
  <si>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</si>
  <si>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</si>
  <si>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</si>
  <si>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</si>
  <si>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</si>
  <si>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</si>
  <si>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</si>
  <si>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</si>
  <si>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</si>
  <si>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</si>
  <si>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</si>
  <si>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</si>
  <si>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</si>
  <si>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</si>
  <si>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</si>
  <si>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</si>
  <si>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</si>
  <si>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</si>
  <si>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</si>
  <si>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</si>
  <si>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</si>
  <si>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</si>
  <si>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</si>
  <si>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</si>
  <si>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</si>
  <si>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</si>
  <si>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</si>
  <si>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</si>
  <si>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</si>
  <si>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</si>
  <si>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</si>
  <si>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</si>
  <si>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</si>
  <si>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</si>
  <si>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</si>
  <si>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</si>
  <si>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</si>
  <si>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</si>
  <si>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</si>
  <si>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</si>
  <si>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</si>
  <si>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</si>
  <si>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</si>
  <si>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</si>
  <si>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</si>
  <si>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</si>
  <si>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</si>
  <si>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</si>
  <si>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</si>
  <si>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</si>
  <si>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</si>
  <si>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</si>
  <si>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</si>
  <si>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</si>
  <si>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</si>
  <si>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</si>
  <si>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</si>
  <si>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</si>
  <si>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</si>
  <si>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</si>
  <si>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</si>
  <si>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</si>
  <si>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</si>
  <si>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</si>
  <si>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</si>
  <si>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</si>
  <si>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</si>
  <si>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</si>
  <si>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</si>
  <si>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</si>
  <si>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</si>
  <si>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</si>
  <si>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</si>
  <si>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</si>
  <si>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</si>
  <si>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</si>
  <si>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</si>
  <si>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</si>
  <si>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</si>
  <si>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</si>
  <si>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</si>
  <si>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</si>
  <si>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</si>
  <si>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</si>
  <si>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</si>
  <si>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</si>
  <si>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</si>
  <si>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</si>
  <si>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</si>
  <si>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</si>
  <si>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</si>
  <si>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</si>
  <si>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</si>
  <si>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</si>
  <si>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</si>
  <si>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</si>
  <si>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</si>
  <si>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</si>
  <si>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</si>
  <si>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</si>
  <si>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</si>
  <si>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</si>
  <si>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</si>
  <si>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</si>
  <si>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</si>
  <si>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</si>
  <si>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</si>
  <si>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</si>
  <si>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</si>
  <si>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</si>
  <si>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</si>
  <si>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</si>
  <si>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</si>
  <si>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</si>
  <si>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</si>
  <si>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</si>
  <si>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</si>
  <si>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</si>
  <si>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</si>
  <si>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</si>
  <si>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</si>
  <si>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</si>
  <si>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</si>
  <si>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</si>
  <si>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</si>
  <si>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</si>
  <si>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</si>
  <si>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</si>
  <si>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</si>
  <si>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</si>
  <si>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</si>
  <si>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</si>
  <si>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</si>
  <si>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</si>
  <si>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</si>
  <si>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</si>
  <si>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</si>
  <si>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</si>
  <si>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</si>
  <si>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</si>
  <si>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</si>
  <si>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</si>
  <si>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</si>
  <si>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</si>
  <si>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</si>
  <si>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</si>
  <si>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</si>
  <si>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</si>
  <si>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</si>
  <si>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</si>
  <si>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</si>
  <si>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</si>
  <si>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</si>
  <si>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</si>
  <si>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</si>
  <si>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</si>
  <si>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</si>
  <si>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</si>
  <si>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</si>
  <si>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</si>
  <si>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</si>
  <si>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</si>
  <si>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</si>
  <si>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</si>
  <si>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</si>
  <si>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</si>
  <si>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</si>
  <si>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</si>
  <si>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</si>
  <si>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</si>
  <si>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</si>
  <si>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</si>
  <si>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</si>
  <si>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</si>
  <si>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</si>
  <si>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</si>
  <si>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</si>
  <si>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</si>
  <si>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</si>
  <si>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</si>
  <si>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</si>
  <si>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</si>
  <si>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</si>
  <si>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</si>
  <si>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</si>
  <si>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</si>
  <si>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</si>
  <si>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</si>
  <si>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</si>
  <si>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</si>
  <si>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</si>
  <si>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</si>
  <si>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</si>
  <si>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</si>
  <si>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</si>
  <si>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</si>
  <si>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</si>
  <si>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</si>
  <si>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</si>
  <si>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</si>
  <si>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</si>
  <si>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</si>
  <si>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</si>
  <si>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</si>
  <si>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</si>
  <si>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</si>
  <si>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</si>
  <si>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</si>
  <si>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</si>
  <si>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</si>
  <si>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</si>
  <si>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</si>
  <si>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</si>
  <si>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</si>
  <si>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</si>
  <si>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</si>
  <si>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</si>
  <si>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</si>
  <si>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</si>
  <si>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</si>
  <si>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</si>
  <si>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</si>
  <si>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</si>
  <si>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</si>
  <si>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</si>
  <si>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</si>
  <si>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</si>
  <si>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</si>
  <si>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</si>
  <si>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</si>
  <si>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</si>
  <si>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</si>
  <si>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</si>
  <si>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</si>
  <si>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</si>
  <si>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</si>
  <si>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</si>
  <si>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</si>
  <si>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</si>
  <si>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</si>
  <si>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</si>
  <si>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</si>
  <si>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</si>
  <si>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</si>
  <si>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</si>
  <si>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</si>
  <si>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</si>
  <si>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</si>
  <si>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</si>
  <si>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</si>
  <si>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</si>
  <si>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</si>
  <si>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</si>
  <si>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</si>
  <si>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</si>
  <si>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</si>
  <si>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</si>
  <si>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</si>
  <si>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</si>
  <si>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</si>
  <si>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</si>
  <si>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</si>
  <si>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</si>
  <si>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</si>
  <si>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</si>
  <si>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</si>
  <si>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</si>
  <si>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</si>
  <si>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</si>
  <si>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</si>
  <si>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</si>
  <si>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</si>
  <si>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</si>
  <si>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</si>
  <si>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</si>
  <si>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</si>
  <si>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</si>
  <si>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</si>
  <si>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</si>
  <si>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</si>
  <si>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</si>
  <si>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</si>
  <si>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</si>
  <si>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</si>
  <si>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</si>
  <si>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</si>
  <si>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</si>
  <si>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</si>
  <si>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</si>
  <si>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</si>
  <si>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</si>
  <si>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</si>
  <si>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</si>
  <si>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</si>
  <si>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</si>
  <si>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</si>
  <si>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</si>
  <si>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</si>
  <si>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</si>
  <si>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</si>
  <si>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</si>
  <si>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</si>
  <si>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</si>
  <si>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</si>
  <si>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</si>
  <si>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</si>
  <si>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</si>
  <si>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</si>
  <si>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</si>
  <si>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</si>
  <si>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</si>
  <si>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</si>
  <si>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</si>
  <si>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</si>
  <si>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</si>
  <si>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</si>
  <si>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</si>
  <si>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</si>
  <si>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</si>
  <si>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</si>
  <si>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</si>
  <si>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</si>
  <si>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</si>
  <si>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</si>
  <si>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</si>
  <si>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</si>
  <si>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</si>
  <si>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</si>
  <si>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</si>
  <si>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</si>
  <si>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</si>
  <si>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</si>
  <si>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</si>
  <si>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</si>
  <si>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</si>
  <si>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</si>
  <si>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</si>
  <si>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</si>
  <si>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</si>
  <si>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</si>
  <si>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</si>
  <si>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</si>
  <si>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</si>
  <si>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</si>
  <si>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</si>
  <si>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</si>
  <si>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</si>
  <si>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</si>
  <si>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</si>
  <si>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</si>
  <si>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</si>
  <si>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</si>
  <si>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</si>
  <si>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</si>
  <si>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</si>
  <si>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</si>
  <si>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</si>
  <si>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</si>
  <si>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</si>
  <si>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</si>
  <si>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</si>
  <si>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</si>
  <si>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</si>
  <si>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</si>
  <si>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</si>
  <si>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</si>
  <si>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</si>
  <si>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</si>
  <si>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</si>
  <si>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</si>
  <si>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</si>
  <si>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</si>
  <si>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</si>
  <si>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</si>
  <si>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</si>
  <si>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</si>
  <si>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</si>
  <si>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</si>
  <si>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</si>
  <si>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</si>
  <si>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</si>
  <si>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</si>
  <si>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</si>
  <si>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</si>
  <si>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</si>
  <si>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</si>
  <si>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</si>
  <si>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</si>
  <si>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</si>
  <si>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</si>
  <si>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</si>
  <si>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</si>
  <si>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</si>
  <si>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</si>
  <si>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</si>
  <si>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</si>
  <si>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</si>
  <si>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</si>
  <si>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</si>
  <si>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</si>
  <si>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</si>
  <si>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</si>
  <si>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</si>
  <si>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</si>
  <si>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</si>
  <si>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</si>
  <si>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</si>
  <si>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</si>
  <si>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</si>
  <si>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</si>
  <si>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</si>
  <si>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</si>
  <si>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</si>
  <si>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</si>
  <si>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</si>
  <si>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</si>
  <si>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</si>
  <si>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</si>
  <si>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</si>
  <si>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</si>
  <si>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</si>
  <si>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</si>
  <si>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</si>
  <si>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</si>
  <si>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</si>
  <si>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</si>
  <si>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</si>
  <si>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</si>
  <si>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</si>
  <si>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</si>
  <si>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</si>
  <si>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</si>
  <si>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</si>
  <si>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</si>
  <si>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</si>
  <si>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</si>
  <si>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</si>
  <si>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</si>
  <si>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</si>
  <si>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</si>
  <si>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</si>
  <si>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</si>
  <si>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</si>
  <si>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</si>
  <si>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</si>
  <si>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</si>
  <si>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</si>
  <si>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</si>
  <si>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</si>
  <si>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</si>
  <si>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</si>
  <si>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</si>
  <si>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</si>
  <si>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</si>
  <si>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</si>
  <si>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</si>
  <si>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</si>
  <si>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</si>
  <si>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</si>
  <si>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</si>
  <si>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</si>
  <si>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</si>
  <si>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</si>
  <si>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</si>
  <si>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</si>
  <si>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</si>
  <si>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</si>
  <si>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</si>
  <si>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</si>
  <si>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</si>
  <si>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</si>
  <si>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</si>
  <si>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</si>
  <si>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</si>
  <si>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</si>
  <si>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</si>
  <si>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</si>
  <si>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</si>
  <si>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</si>
  <si>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</si>
  <si>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</si>
  <si>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</si>
  <si>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</si>
  <si>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</si>
  <si>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</si>
  <si>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</si>
  <si>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</si>
  <si>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</si>
  <si>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</si>
  <si>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</si>
  <si>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</si>
  <si>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</si>
  <si>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</si>
  <si>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</si>
  <si>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</si>
  <si>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</si>
  <si>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</si>
  <si>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</si>
  <si>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</si>
  <si>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</si>
  <si>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</si>
  <si>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</si>
  <si>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</si>
  <si>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</si>
  <si>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</si>
  <si>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</si>
  <si>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</si>
  <si>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</si>
  <si>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</si>
  <si>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</si>
  <si>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</si>
  <si>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</si>
  <si>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</si>
  <si>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</si>
  <si>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</si>
  <si>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</si>
  <si>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</si>
  <si>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</si>
  <si>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</si>
  <si>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</si>
  <si>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</si>
  <si>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</si>
  <si>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</si>
  <si>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</si>
  <si>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</si>
  <si>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</si>
  <si>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</si>
  <si>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</si>
  <si>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</si>
  <si>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</si>
  <si>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</si>
  <si>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</si>
  <si>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</si>
  <si>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</si>
  <si>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</si>
  <si>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</si>
  <si>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</si>
  <si>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</si>
  <si>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</si>
  <si>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</si>
  <si>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</si>
  <si>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</si>
  <si>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</si>
  <si>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</si>
  <si>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</si>
  <si>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</si>
  <si>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</si>
  <si>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</si>
  <si>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</si>
  <si>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</si>
  <si>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</si>
  <si>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</si>
  <si>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</si>
  <si>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</si>
  <si>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</si>
  <si>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</si>
  <si>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</si>
  <si>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</si>
  <si>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</si>
  <si>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</si>
  <si>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</si>
  <si>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</si>
  <si>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</si>
  <si>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</si>
  <si>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</si>
  <si>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</si>
  <si>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</si>
  <si>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</si>
  <si>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</si>
  <si>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</si>
  <si>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</si>
  <si>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</si>
  <si>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</si>
  <si>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</si>
  <si>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</si>
  <si>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</si>
  <si>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</si>
  <si>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</si>
  <si>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</si>
  <si>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</si>
  <si>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</si>
  <si>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</si>
  <si>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</si>
  <si>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</si>
  <si>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</si>
  <si>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</si>
  <si>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</si>
  <si>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</si>
  <si>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</si>
  <si>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</si>
  <si>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</si>
  <si>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</si>
  <si>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</si>
  <si>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</si>
  <si>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</si>
  <si>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</si>
  <si>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</si>
  <si>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</si>
  <si>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</si>
  <si>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</si>
  <si>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</si>
  <si>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</si>
  <si>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</si>
  <si>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</si>
  <si>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</si>
  <si>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</si>
  <si>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</si>
  <si>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</si>
  <si>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</si>
  <si>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</si>
  <si>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</si>
  <si>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</si>
  <si>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</si>
  <si>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</si>
  <si>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</si>
  <si>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</si>
  <si>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</si>
  <si>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</si>
  <si>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</si>
  <si>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</si>
  <si>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</si>
  <si>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</si>
  <si>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</si>
  <si>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</si>
  <si>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</si>
  <si>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</si>
  <si>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</si>
  <si>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</si>
  <si>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</si>
  <si>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</si>
  <si>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</si>
  <si>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</si>
  <si>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</si>
  <si>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</si>
  <si>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</si>
  <si>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</si>
  <si>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</si>
  <si>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</si>
  <si>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</si>
  <si>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</si>
  <si>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</si>
  <si>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</si>
  <si>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</si>
  <si>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</si>
  <si>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</si>
  <si>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</si>
  <si>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</si>
  <si>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</si>
  <si>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</si>
  <si>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</si>
  <si>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</si>
  <si>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</si>
  <si>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</si>
  <si>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</si>
  <si>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</si>
  <si>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</si>
  <si>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</si>
  <si>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</si>
  <si>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</si>
  <si>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</si>
  <si>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</si>
  <si>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</si>
  <si>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</si>
  <si>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</si>
  <si>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</si>
  <si>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</si>
  <si>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</si>
  <si>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</si>
  <si>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</si>
  <si>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</si>
  <si>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</si>
  <si>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</si>
  <si>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</si>
  <si>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</si>
  <si>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</si>
  <si>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</si>
  <si>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</si>
  <si>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</si>
  <si>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</si>
  <si>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</si>
  <si>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</si>
  <si>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</si>
  <si>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</si>
  <si>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</si>
  <si>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</si>
  <si>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</si>
  <si>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</si>
  <si>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</si>
  <si>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</si>
  <si>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</si>
  <si>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</si>
  <si>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</si>
  <si>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</si>
  <si>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</si>
  <si>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</si>
  <si>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</si>
  <si>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</si>
  <si>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</si>
  <si>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</si>
  <si>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</si>
  <si>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</si>
  <si>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</si>
  <si>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</si>
  <si>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</si>
  <si>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</si>
  <si>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</si>
  <si>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</si>
  <si>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</si>
  <si>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</si>
  <si>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</si>
  <si>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</si>
  <si>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</si>
  <si>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</si>
  <si>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</si>
  <si>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</si>
  <si>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</si>
  <si>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</si>
  <si>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</si>
  <si>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</si>
  <si>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</si>
  <si>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</si>
  <si>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</si>
  <si>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</si>
  <si>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</si>
  <si>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</si>
  <si>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</si>
  <si>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</si>
  <si>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</si>
  <si>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</si>
  <si>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</si>
  <si>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</si>
  <si>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</si>
  <si>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</si>
  <si>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</si>
  <si>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</si>
  <si>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</si>
  <si>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</si>
  <si>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</si>
  <si>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</si>
  <si>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</si>
  <si>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</si>
  <si>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</si>
  <si>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</si>
  <si>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</si>
  <si>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</si>
  <si>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</si>
  <si>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</si>
  <si>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</si>
  <si>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</si>
  <si>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</si>
  <si>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</si>
  <si>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</si>
  <si>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</si>
  <si>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</si>
  <si>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</si>
  <si>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</si>
  <si>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</si>
  <si>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</si>
  <si>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</si>
  <si>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</si>
  <si>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</si>
  <si>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</si>
  <si>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</si>
  <si>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</si>
  <si>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</si>
  <si>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</si>
  <si>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</si>
  <si>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</si>
  <si>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</si>
  <si>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</si>
  <si>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</si>
  <si>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</si>
  <si>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</si>
  <si>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</si>
  <si>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</si>
  <si>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</si>
  <si>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</si>
  <si>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</si>
  <si>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</si>
  <si>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</si>
  <si>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</si>
  <si>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</si>
  <si>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</si>
  <si>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</si>
  <si>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</si>
  <si>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</si>
  <si>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</si>
  <si>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</si>
  <si>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</si>
  <si>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</si>
  <si>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</si>
  <si>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</si>
  <si>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</si>
  <si>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</si>
  <si>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</si>
  <si>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</si>
  <si>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</si>
  <si>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</si>
  <si>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</si>
  <si>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</si>
  <si>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</si>
  <si>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</si>
  <si>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</si>
  <si>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</si>
  <si>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</si>
  <si>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</si>
  <si>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</si>
  <si>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</si>
  <si>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</si>
  <si>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</si>
  <si>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</si>
  <si>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</si>
  <si>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</si>
  <si>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</si>
  <si>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</si>
  <si>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</si>
  <si>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</si>
  <si>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</si>
  <si>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</si>
  <si>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</si>
  <si>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</si>
  <si>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</si>
  <si>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</si>
  <si>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</si>
  <si>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</si>
  <si>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</si>
  <si>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</si>
  <si>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</si>
  <si>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</si>
  <si>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</si>
  <si>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</si>
  <si>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</si>
  <si>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</si>
  <si>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</si>
  <si>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</si>
  <si>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</si>
  <si>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</si>
  <si>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</si>
  <si>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</si>
  <si>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</si>
  <si>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</si>
  <si>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</si>
  <si>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</si>
  <si>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</si>
  <si>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</si>
  <si>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</si>
  <si>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</si>
  <si>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</si>
  <si>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</si>
  <si>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</si>
  <si>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</si>
  <si>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</si>
  <si>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</si>
  <si>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</si>
  <si>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</si>
  <si>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</si>
  <si>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</si>
  <si>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</si>
  <si>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</si>
  <si>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</si>
  <si>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</si>
  <si>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</si>
  <si>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</si>
  <si>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</si>
  <si>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</si>
  <si>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</si>
  <si>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</si>
  <si>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</si>
  <si>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</si>
  <si>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</si>
  <si>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</si>
  <si>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</si>
  <si>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</si>
  <si>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</si>
  <si>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</si>
  <si>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</si>
  <si>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</si>
  <si>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</si>
  <si>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</si>
  <si>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</si>
  <si>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</si>
  <si>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</si>
  <si>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</si>
  <si>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</si>
  <si>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</si>
  <si>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</si>
  <si>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</si>
  <si>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</si>
  <si>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</si>
  <si>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</si>
  <si>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</si>
  <si>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</si>
  <si>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</si>
  <si>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</si>
  <si>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</si>
  <si>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</si>
  <si>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</si>
  <si>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</si>
  <si>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</si>
  <si>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</si>
  <si>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</si>
  <si>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</si>
  <si>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</si>
  <si>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</si>
  <si>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</si>
  <si>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</si>
  <si>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</si>
  <si>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</si>
  <si>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</si>
  <si>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</si>
  <si>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</si>
  <si>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</si>
  <si>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</si>
  <si>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</si>
  <si>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</si>
  <si>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</si>
  <si>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</si>
  <si>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</si>
  <si>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</si>
  <si>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</si>
  <si>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</si>
  <si>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</si>
  <si>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</si>
  <si>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</si>
  <si>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</si>
  <si>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</si>
  <si>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</si>
  <si>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</si>
  <si>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</si>
  <si>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</si>
  <si>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</si>
  <si>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</si>
  <si>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</si>
  <si>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</si>
  <si>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</si>
  <si>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</si>
  <si>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</si>
  <si>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</si>
  <si>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</si>
  <si>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</si>
  <si>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</si>
  <si>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</si>
  <si>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</si>
  <si>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</si>
  <si>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</si>
  <si>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</si>
  <si>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</si>
  <si>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</si>
  <si>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</si>
  <si>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</si>
  <si>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</si>
  <si>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</si>
  <si>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</si>
  <si>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</si>
  <si>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</si>
  <si>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</si>
  <si>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</si>
  <si>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</si>
  <si>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</si>
  <si>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</si>
  <si>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</si>
  <si>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</si>
  <si>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</si>
  <si>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</si>
  <si>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</si>
  <si>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</si>
  <si>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</si>
  <si>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</si>
  <si>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</si>
  <si>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</si>
  <si>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</si>
  <si>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</si>
  <si>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</si>
  <si>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</si>
  <si>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</si>
  <si>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</si>
  <si>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</si>
  <si>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</si>
  <si>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</si>
  <si>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</si>
  <si>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</si>
  <si>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</si>
  <si>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</si>
  <si>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</si>
  <si>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</si>
  <si>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</si>
  <si>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</si>
  <si>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</si>
  <si>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</si>
  <si>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</si>
  <si>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</si>
  <si>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</si>
  <si>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</si>
  <si>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</si>
  <si>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</si>
  <si>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</si>
  <si>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</si>
  <si>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</si>
  <si>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</si>
  <si>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</si>
  <si>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</si>
  <si>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</si>
  <si>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</si>
  <si>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</si>
  <si>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</si>
  <si>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</si>
  <si>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</si>
  <si>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</si>
  <si>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</si>
  <si>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</si>
  <si>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</si>
  <si>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</si>
  <si>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</si>
  <si>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</si>
  <si>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</si>
  <si>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</si>
  <si>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</si>
  <si>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</si>
  <si>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</si>
  <si>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</si>
  <si>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</si>
  <si>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</si>
  <si>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</si>
  <si>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</si>
  <si>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</si>
  <si>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</si>
  <si>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</si>
  <si>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</si>
  <si>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</si>
  <si>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</si>
  <si>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</si>
  <si>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</si>
  <si>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</si>
  <si>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</si>
  <si>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</si>
  <si>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</si>
  <si>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</si>
  <si>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</si>
  <si>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</si>
  <si>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</si>
  <si>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</si>
  <si>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</si>
  <si>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</si>
  <si>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</si>
  <si>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</si>
  <si>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</si>
  <si>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</si>
  <si>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</si>
  <si>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</si>
  <si>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</si>
  <si>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</si>
  <si>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</si>
  <si>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</si>
  <si>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</si>
  <si>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</si>
  <si>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</si>
  <si>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</si>
  <si>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</si>
  <si>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</si>
  <si>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</si>
  <si>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</si>
  <si>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</si>
  <si>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</si>
  <si>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</si>
  <si>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</si>
  <si>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</si>
  <si>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</si>
  <si>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</si>
  <si>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</si>
  <si>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</si>
  <si>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</si>
  <si>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</si>
  <si>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</si>
  <si>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</si>
  <si>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</si>
  <si>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</si>
  <si>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</si>
  <si>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</si>
  <si>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</si>
  <si>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</si>
  <si>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</si>
  <si>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</si>
  <si>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</si>
  <si>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</si>
  <si>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</si>
  <si>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</si>
  <si>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</si>
  <si>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</si>
  <si>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</si>
  <si>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</si>
  <si>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</si>
  <si>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</si>
  <si>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</si>
  <si>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</si>
  <si>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</si>
  <si>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</si>
  <si>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</si>
  <si>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</si>
  <si>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</si>
  <si>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</si>
  <si>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</si>
  <si>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</si>
  <si>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</si>
  <si>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</si>
  <si>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</si>
  <si>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</si>
  <si>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</si>
  <si>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</si>
  <si>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</si>
  <si>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</si>
  <si>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</si>
  <si>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</si>
  <si>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</si>
  <si>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</si>
  <si>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</si>
  <si>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</si>
  <si>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</si>
  <si>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</si>
  <si>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</si>
  <si>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</si>
  <si>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</si>
  <si>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</si>
  <si>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</si>
  <si>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</si>
  <si>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</si>
  <si>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</si>
  <si>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</si>
  <si>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</si>
  <si>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</si>
  <si>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</si>
  <si>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</si>
  <si>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</si>
  <si>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</si>
  <si>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</si>
  <si>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</si>
  <si>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</si>
  <si>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</si>
  <si>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</si>
  <si>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</si>
  <si>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</si>
  <si>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</si>
  <si>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</si>
  <si>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</si>
  <si>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</si>
  <si>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</si>
  <si>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</si>
  <si>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</si>
  <si>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</si>
  <si>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</si>
  <si>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</si>
  <si>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</si>
  <si>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</si>
  <si>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</si>
  <si>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</si>
  <si>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</si>
  <si>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</si>
  <si>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</si>
  <si>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</si>
  <si>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</si>
  <si>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</si>
  <si>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</si>
  <si>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</si>
  <si>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</si>
  <si>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</si>
  <si>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</si>
  <si>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</si>
  <si>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</si>
  <si>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</si>
  <si>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</si>
  <si>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</si>
  <si>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</si>
  <si>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</si>
  <si>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</si>
  <si>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</si>
  <si>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</si>
  <si>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</si>
  <si>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</si>
  <si>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</si>
  <si>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</si>
  <si>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</si>
  <si>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</si>
  <si>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</si>
  <si>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</si>
  <si>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</si>
  <si>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</si>
  <si>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</si>
  <si>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</si>
  <si>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</si>
  <si>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</si>
  <si>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</si>
  <si>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</si>
  <si>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</si>
  <si>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</si>
  <si>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</si>
  <si>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</si>
  <si>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</si>
  <si>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</si>
  <si>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</si>
  <si>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</si>
  <si>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</si>
  <si>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</si>
  <si>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</si>
  <si>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</si>
  <si>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</si>
  <si>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</si>
  <si>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</si>
  <si>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</si>
  <si>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</si>
  <si>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</si>
  <si>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</si>
  <si>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</si>
  <si>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</si>
  <si>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</si>
  <si>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</si>
  <si>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</si>
  <si>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</si>
  <si>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</si>
  <si>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</si>
  <si>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</si>
  <si>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</si>
  <si>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</si>
  <si>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</si>
  <si>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</si>
  <si>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</si>
  <si>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</si>
  <si>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</si>
  <si>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</si>
  <si>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</si>
  <si>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</si>
  <si>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</si>
  <si>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</si>
  <si>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</si>
  <si>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</si>
  <si>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</si>
  <si>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</si>
  <si>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</si>
  <si>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</si>
  <si>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</si>
  <si>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</si>
  <si>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</si>
  <si>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</si>
  <si>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</si>
  <si>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</si>
  <si>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</si>
  <si>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</si>
  <si>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</si>
  <si>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</si>
  <si>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</si>
  <si>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</si>
  <si>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</si>
  <si>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</si>
  <si>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</si>
  <si>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</si>
  <si>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</si>
  <si>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</si>
  <si>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</si>
  <si>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</si>
  <si>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</si>
  <si>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</si>
  <si>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</si>
  <si>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</si>
  <si>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</si>
  <si>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</si>
  <si>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</si>
  <si>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</si>
  <si>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</si>
  <si>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</si>
  <si>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</si>
  <si>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</si>
  <si>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</si>
  <si>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</si>
  <si>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</si>
  <si>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</si>
  <si>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</si>
  <si>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</si>
  <si>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</si>
  <si>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</si>
  <si>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</si>
  <si>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</si>
  <si>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</si>
  <si>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</si>
  <si>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</si>
  <si>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</si>
  <si>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</si>
  <si>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</si>
  <si>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</si>
  <si>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</si>
  <si>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</si>
  <si>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</si>
  <si>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</si>
  <si>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</si>
  <si>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</si>
  <si>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</si>
  <si>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</si>
  <si>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</si>
  <si>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</si>
  <si>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</si>
  <si>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</si>
  <si>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</si>
  <si>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</si>
  <si>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</si>
  <si>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</si>
  <si>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</si>
  <si>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</si>
  <si>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</si>
  <si>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</si>
  <si>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</si>
  <si>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</si>
  <si>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</si>
  <si>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</si>
  <si>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</si>
  <si>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</si>
  <si>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</si>
  <si>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</si>
  <si>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</si>
  <si>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</si>
  <si>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</si>
  <si>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</si>
  <si>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</si>
  <si>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</si>
  <si>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</si>
  <si>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</si>
  <si>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</si>
  <si>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</si>
  <si>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</si>
  <si>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</si>
  <si>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</si>
  <si>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</si>
  <si>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</si>
  <si>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</si>
  <si>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</si>
  <si>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</si>
  <si>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</si>
  <si>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</si>
  <si>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</si>
  <si>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</si>
  <si>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</si>
  <si>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</si>
  <si>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</si>
  <si>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</si>
  <si>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</si>
  <si>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</si>
  <si>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</si>
  <si>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</si>
  <si>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</si>
  <si>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</si>
  <si>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</si>
  <si>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</si>
  <si>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</si>
  <si>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</si>
  <si>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</si>
  <si>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</si>
  <si>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</si>
  <si>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</si>
  <si>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</si>
  <si>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</si>
  <si>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</si>
  <si>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</si>
  <si>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</si>
  <si>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</si>
  <si>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</si>
  <si>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</si>
  <si>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</si>
  <si>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</si>
  <si>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</si>
  <si>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</si>
  <si>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</si>
  <si>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</si>
  <si>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</si>
  <si>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</si>
  <si>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</si>
  <si>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</si>
  <si>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</si>
  <si>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</si>
  <si>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</si>
  <si>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</si>
  <si>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</si>
  <si>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</si>
  <si>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</si>
  <si>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</si>
  <si>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</si>
  <si>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</si>
  <si>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</si>
  <si>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</si>
  <si>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</si>
  <si>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</si>
  <si>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</si>
  <si>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</si>
  <si>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</si>
  <si>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</si>
  <si>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</si>
  <si>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</si>
  <si>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</si>
  <si>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</si>
  <si>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</si>
  <si>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</si>
  <si>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</si>
  <si>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</si>
  <si>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</si>
  <si>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</si>
  <si>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</si>
  <si>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</si>
  <si>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</si>
  <si>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</si>
  <si>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</si>
  <si>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</si>
  <si>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</si>
  <si>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</si>
  <si>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</si>
  <si>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</si>
  <si>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</si>
  <si>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</si>
  <si>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</si>
  <si>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</si>
  <si>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</si>
  <si>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</si>
  <si>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</si>
  <si>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</si>
  <si>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</si>
  <si>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</si>
  <si>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</si>
  <si>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</si>
  <si>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</si>
  <si>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</si>
  <si>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</si>
  <si>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</si>
  <si>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</si>
  <si>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</si>
  <si>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</si>
  <si>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</si>
  <si>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</si>
  <si>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</si>
  <si>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</si>
  <si>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</si>
  <si>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</si>
  <si>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</si>
  <si>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</si>
  <si>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</si>
  <si>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</si>
  <si>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</si>
  <si>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</si>
  <si>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</si>
  <si>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</si>
  <si>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</si>
  <si>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</si>
  <si>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</si>
  <si>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</si>
  <si>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</si>
  <si>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</si>
  <si>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</si>
  <si>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</si>
  <si>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</si>
  <si>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</si>
  <si>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</si>
  <si>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</si>
  <si>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</si>
  <si>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</si>
  <si>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</si>
  <si>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</si>
  <si>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</si>
  <si>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</si>
  <si>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</si>
  <si>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</si>
  <si>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</si>
  <si>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</si>
  <si>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</si>
  <si>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</si>
  <si>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</si>
  <si>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</si>
  <si>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</si>
  <si>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</si>
  <si>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</si>
  <si>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</si>
  <si>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</si>
  <si>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</si>
  <si>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</si>
  <si>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</si>
  <si>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</si>
  <si>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</si>
  <si>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</si>
  <si>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</si>
  <si>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</si>
  <si>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</si>
  <si>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</si>
  <si>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</si>
  <si>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</si>
  <si>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</si>
  <si>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</si>
  <si>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</si>
  <si>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</si>
  <si>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</si>
  <si>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</si>
  <si>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</si>
  <si>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</si>
  <si>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</si>
  <si>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</si>
  <si>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</si>
  <si>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</si>
  <si>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</si>
  <si>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</si>
  <si>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</si>
  <si>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</si>
  <si>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</si>
  <si>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</si>
  <si>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</si>
  <si>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</si>
  <si>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</si>
  <si>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</si>
  <si>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</si>
  <si>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</si>
  <si>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</si>
  <si>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</si>
  <si>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</si>
  <si>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</si>
  <si>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</si>
  <si>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</si>
  <si>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</si>
  <si>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</si>
  <si>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</si>
  <si>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</si>
  <si>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</si>
  <si>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</si>
  <si>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</si>
  <si>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</si>
  <si>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</si>
  <si>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</si>
  <si>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</si>
  <si>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</si>
  <si>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</si>
  <si>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</si>
  <si>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</si>
  <si>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</si>
  <si>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</si>
  <si>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</si>
  <si>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</si>
  <si>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</si>
  <si>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</si>
  <si>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</si>
  <si>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</si>
  <si>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</si>
  <si>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</si>
  <si>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</si>
  <si>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</si>
  <si>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</si>
  <si>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</si>
  <si>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</si>
  <si>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</si>
  <si>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</si>
  <si>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</si>
  <si>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</si>
  <si>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</si>
  <si>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</si>
  <si>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</si>
  <si>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</si>
  <si>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</si>
  <si>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</si>
  <si>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</si>
  <si>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</si>
  <si>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</si>
  <si>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</si>
  <si>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</si>
  <si>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</si>
  <si>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</si>
  <si>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</si>
  <si>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</si>
  <si>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</si>
  <si>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</si>
  <si>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</si>
  <si>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</si>
  <si>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</si>
  <si>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</si>
  <si>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</si>
  <si>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</si>
  <si>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</si>
  <si>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</si>
  <si>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</si>
  <si>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</si>
  <si>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</si>
  <si>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</si>
  <si>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</si>
  <si>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</si>
  <si>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</si>
  <si>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</si>
  <si>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</si>
  <si>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</si>
  <si>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</si>
  <si>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</si>
  <si>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</si>
  <si>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</si>
  <si>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</si>
  <si>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</si>
  <si>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</si>
  <si>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</si>
  <si>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</si>
  <si>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</si>
  <si>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</si>
  <si>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</si>
  <si>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</si>
  <si>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</si>
  <si>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</si>
  <si>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</si>
  <si>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</si>
  <si>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</si>
  <si>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</si>
  <si>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</si>
  <si>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</si>
  <si>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</si>
  <si>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</si>
  <si>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</si>
  <si>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</si>
  <si>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</si>
  <si>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</si>
  <si>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</si>
  <si>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</si>
  <si>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</si>
  <si>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</si>
  <si>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</si>
  <si>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</si>
  <si>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</si>
  <si>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</si>
  <si>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</si>
  <si>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</si>
  <si>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</si>
  <si>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</si>
  <si>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</si>
  <si>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</si>
  <si>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</si>
  <si>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</si>
  <si>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</si>
  <si>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</si>
  <si>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</si>
  <si>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</si>
  <si>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</si>
  <si>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</si>
  <si>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</si>
  <si>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</si>
  <si>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</si>
  <si>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</si>
  <si>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</si>
  <si>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</si>
  <si>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</si>
  <si>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</si>
  <si>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</si>
  <si>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</si>
  <si>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</si>
  <si>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</si>
  <si>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</si>
  <si>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</si>
  <si>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</si>
  <si>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</si>
  <si>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</si>
  <si>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</si>
  <si>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</si>
  <si>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</si>
  <si>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</si>
  <si>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</si>
  <si>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</si>
  <si>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</si>
  <si>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</si>
  <si>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</si>
  <si>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</si>
  <si>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</si>
  <si>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</si>
  <si>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</si>
  <si>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</si>
  <si>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</si>
  <si>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</si>
  <si>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</si>
  <si>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</si>
  <si>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</si>
  <si>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</si>
  <si>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</si>
  <si>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</si>
  <si>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</si>
  <si>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</si>
  <si>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</si>
  <si>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</si>
  <si>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</si>
  <si>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</si>
  <si>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</si>
  <si>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</si>
  <si>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</si>
  <si>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</si>
  <si>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</si>
  <si>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</si>
  <si>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</si>
  <si>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</si>
  <si>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</si>
  <si>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</si>
  <si>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</si>
  <si>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</si>
  <si>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</si>
  <si>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</si>
  <si>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</si>
  <si>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</si>
  <si>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</si>
  <si>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</si>
  <si>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</si>
  <si>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</si>
  <si>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</si>
  <si>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</si>
  <si>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</si>
  <si>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</si>
  <si>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</si>
  <si>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</si>
  <si>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</si>
  <si>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</si>
  <si>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</si>
  <si>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</si>
  <si>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</si>
  <si>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</si>
  <si>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</si>
  <si>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</si>
  <si>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</si>
  <si>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</si>
  <si>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</si>
  <si>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</si>
  <si>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</si>
  <si>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</si>
  <si>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</si>
  <si>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</si>
  <si>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</si>
  <si>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</si>
  <si>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</si>
  <si>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</si>
  <si>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</si>
  <si>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</si>
  <si>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</si>
  <si>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</si>
  <si>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</si>
  <si>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</si>
  <si>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</si>
  <si>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</si>
  <si>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</si>
  <si>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</si>
  <si>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</si>
  <si>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</si>
  <si>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</si>
  <si>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</si>
  <si>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</si>
  <si>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</si>
  <si>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</si>
  <si>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</si>
  <si>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</si>
  <si>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</si>
  <si>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</si>
  <si>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</si>
  <si>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</si>
  <si>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</si>
  <si>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</si>
  <si>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</si>
  <si>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</si>
  <si>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</si>
  <si>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</si>
  <si>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</si>
  <si>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</si>
  <si>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</si>
  <si>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</si>
  <si>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</si>
  <si>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</si>
  <si>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</si>
  <si>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</si>
  <si>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</si>
  <si>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</si>
  <si>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</si>
  <si>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</si>
  <si>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</si>
  <si>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</si>
  <si>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</si>
  <si>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</si>
  <si>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</si>
  <si>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</si>
  <si>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</si>
  <si>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</si>
  <si>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</si>
  <si>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</si>
  <si>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</si>
  <si>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</si>
  <si>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</si>
  <si>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</si>
  <si>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</si>
  <si>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</si>
  <si>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</si>
  <si>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</si>
  <si>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</si>
  <si>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</si>
  <si>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</si>
  <si>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</si>
  <si>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</si>
  <si>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</si>
  <si>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</si>
  <si>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</si>
  <si>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</si>
  <si>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</si>
  <si>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</si>
  <si>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</si>
  <si>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</si>
  <si>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</si>
  <si>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</si>
  <si>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</si>
  <si>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</si>
  <si>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</si>
  <si>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</si>
  <si>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</si>
  <si>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</si>
  <si>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</si>
  <si>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</si>
  <si>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</si>
  <si>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</si>
  <si>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</si>
  <si>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</si>
  <si>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</si>
  <si>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</si>
  <si>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</si>
  <si>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</si>
  <si>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</si>
  <si>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</si>
  <si>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</si>
  <si>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</si>
  <si>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</si>
  <si>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</si>
  <si>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</si>
  <si>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</si>
  <si>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</si>
  <si>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</si>
  <si>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</si>
  <si>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</si>
  <si>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</si>
  <si>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</si>
  <si>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</si>
  <si>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</si>
  <si>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</si>
  <si>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</si>
  <si>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</si>
  <si>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</si>
  <si>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</si>
  <si>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</si>
  <si>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</si>
  <si>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</si>
  <si>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</si>
  <si>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</si>
  <si>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</si>
  <si>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</si>
  <si>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</si>
  <si>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</si>
  <si>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</si>
  <si>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</si>
  <si>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</si>
  <si>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</si>
  <si>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</si>
  <si>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</si>
  <si>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</si>
  <si>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</si>
  <si>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</si>
  <si>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</si>
  <si>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</si>
  <si>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</si>
  <si>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</si>
  <si>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</si>
  <si>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</si>
  <si>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</si>
  <si>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</si>
  <si>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</si>
  <si>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</si>
  <si>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</si>
  <si>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</si>
  <si>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</si>
  <si>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</si>
  <si>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</si>
  <si>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</si>
  <si>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</si>
  <si>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</si>
  <si>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</si>
  <si>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</si>
  <si>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</si>
  <si>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</si>
  <si>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</si>
  <si>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</si>
  <si>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</si>
  <si>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</si>
  <si>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</si>
  <si>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</si>
  <si>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</si>
  <si>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</si>
  <si>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</si>
  <si>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</si>
  <si>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</si>
  <si>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</si>
  <si>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</si>
  <si>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</si>
  <si>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</si>
  <si>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</si>
  <si>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</si>
  <si>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</si>
  <si>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</si>
  <si>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</si>
  <si>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</si>
  <si>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</si>
  <si>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</si>
  <si>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</si>
  <si>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</si>
  <si>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</si>
  <si>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</si>
  <si>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</si>
  <si>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</si>
  <si>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</si>
  <si>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</si>
  <si>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</si>
  <si>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</si>
  <si>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</si>
  <si>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</si>
  <si>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</si>
  <si>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</si>
  <si>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</si>
  <si>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</si>
  <si>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</si>
  <si>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</si>
  <si>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</si>
  <si>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</si>
  <si>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</si>
  <si>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</si>
  <si>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</si>
  <si>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</si>
  <si>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</si>
  <si>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</si>
  <si>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</si>
  <si>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</si>
  <si>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</si>
  <si>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</si>
  <si>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</si>
  <si>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</si>
  <si>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</si>
  <si>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</si>
  <si>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</si>
  <si>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</si>
  <si>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</si>
  <si>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</si>
  <si>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</si>
  <si>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</si>
  <si>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</si>
  <si>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</si>
  <si>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</si>
  <si>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</si>
  <si>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</si>
  <si>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</si>
  <si>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</si>
  <si>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</si>
  <si>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</si>
  <si>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</si>
  <si>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</si>
  <si>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</si>
  <si>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</si>
  <si>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</si>
  <si>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</si>
  <si>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</si>
  <si>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</si>
  <si>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</si>
  <si>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</si>
  <si>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</si>
  <si>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</si>
  <si>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</si>
  <si>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</si>
  <si>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</si>
  <si>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</si>
  <si>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</si>
  <si>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</si>
  <si>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</si>
  <si>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</si>
  <si>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</si>
  <si>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</si>
  <si>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</si>
  <si>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</si>
  <si>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</si>
  <si>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</si>
  <si>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</si>
  <si>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</si>
  <si>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</si>
  <si>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</si>
  <si>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</si>
  <si>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</si>
  <si>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</si>
  <si>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</si>
  <si>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</si>
  <si>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</si>
  <si>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</si>
  <si>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</si>
  <si>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</si>
  <si>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</si>
  <si>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</si>
  <si>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</si>
  <si>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</si>
  <si>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</si>
  <si>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</si>
  <si>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</si>
  <si>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</si>
  <si>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</si>
  <si>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</si>
  <si>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</si>
  <si>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</si>
  <si>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</si>
  <si>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</si>
  <si>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</si>
  <si>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</si>
  <si>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</si>
  <si>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</si>
  <si>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</si>
  <si>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</si>
  <si>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</si>
  <si>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</si>
  <si>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</si>
  <si>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</si>
  <si>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</si>
  <si>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</si>
  <si>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</si>
  <si>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</si>
  <si>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</si>
  <si>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</si>
  <si>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</si>
  <si>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</si>
  <si>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</si>
  <si>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</si>
  <si>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</si>
  <si>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</si>
  <si>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</si>
  <si>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</si>
  <si>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</si>
  <si>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</si>
  <si>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</si>
  <si>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</si>
  <si>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</si>
  <si>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</si>
  <si>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</si>
  <si>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</si>
  <si>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</si>
  <si>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</si>
  <si>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</si>
  <si>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</si>
  <si>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</si>
  <si>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</si>
  <si>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</si>
  <si>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</si>
  <si>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</si>
  <si>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</si>
  <si>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</si>
  <si>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</si>
  <si>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</si>
  <si>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</si>
  <si>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</si>
  <si>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</si>
  <si>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</si>
  <si>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</si>
  <si>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</si>
  <si>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</si>
  <si>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</si>
  <si>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</si>
  <si>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</si>
  <si>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</si>
  <si>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</si>
  <si>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</si>
  <si>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</si>
  <si>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</si>
  <si>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</si>
  <si>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</si>
  <si>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</si>
  <si>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</si>
  <si>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</si>
  <si>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</si>
  <si>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</si>
  <si>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</si>
  <si>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</si>
  <si>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</si>
  <si>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</si>
  <si>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</si>
  <si>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</si>
  <si>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</si>
  <si>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</si>
  <si>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</si>
  <si>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</si>
  <si>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</si>
  <si>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</si>
  <si>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</si>
  <si>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</si>
  <si>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</si>
  <si>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</si>
  <si>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</si>
  <si>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</si>
  <si>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</si>
  <si>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</si>
  <si>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</si>
  <si>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</si>
  <si>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</si>
  <si>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</si>
  <si>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</si>
  <si>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</si>
  <si>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</si>
  <si>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</si>
  <si>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</si>
  <si>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</si>
  <si>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</si>
  <si>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</si>
  <si>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</si>
  <si>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</si>
  <si>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</si>
  <si>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</si>
  <si>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</si>
  <si>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</si>
  <si>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</si>
  <si>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</si>
  <si>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</si>
  <si>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</si>
  <si>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</si>
  <si>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</si>
  <si>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</si>
  <si>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</si>
  <si>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</si>
  <si>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</si>
  <si>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</si>
  <si>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</si>
  <si>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</si>
  <si>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</si>
  <si>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</si>
  <si>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</si>
  <si>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</si>
  <si>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</si>
  <si>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</si>
  <si>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</si>
  <si>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</si>
  <si>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</si>
  <si>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</si>
  <si>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</si>
  <si>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</si>
  <si>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</si>
  <si>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</si>
  <si>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</si>
  <si>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</si>
  <si>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</si>
  <si>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</si>
  <si>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</si>
  <si>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</si>
  <si>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</si>
  <si>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</si>
  <si>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</si>
  <si>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</si>
  <si>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</si>
  <si>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</si>
  <si>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</si>
  <si>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</si>
  <si>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</si>
  <si>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</si>
  <si>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</si>
  <si>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</si>
  <si>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</si>
  <si>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</si>
  <si>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</si>
  <si>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</si>
  <si>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</si>
  <si>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</si>
  <si>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</si>
  <si>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</si>
  <si>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</si>
  <si>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</si>
  <si>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</si>
  <si>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</si>
  <si>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</si>
  <si>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</si>
  <si>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</si>
  <si>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</si>
  <si>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</si>
  <si>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</si>
  <si>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</si>
  <si>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</si>
  <si>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</si>
  <si>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</si>
  <si>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</si>
  <si>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</si>
  <si>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</si>
  <si>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</si>
  <si>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</si>
  <si>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</si>
  <si>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</si>
  <si>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</si>
  <si>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</si>
  <si>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</si>
  <si>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</si>
  <si>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</si>
  <si>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</si>
  <si>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</si>
  <si>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</si>
  <si>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</si>
  <si>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</si>
  <si>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</si>
  <si>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</si>
  <si>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</si>
  <si>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</si>
  <si>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</si>
  <si>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</si>
  <si>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</si>
  <si>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</si>
  <si>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</si>
  <si>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</si>
  <si>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</si>
  <si>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</si>
  <si>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</si>
  <si>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</si>
  <si>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</si>
  <si>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</si>
  <si>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</si>
  <si>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</si>
  <si>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</si>
  <si>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</si>
  <si>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</si>
  <si>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</si>
  <si>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</si>
  <si>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</si>
  <si>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</si>
  <si>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</si>
  <si>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</si>
  <si>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</si>
  <si>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</si>
  <si>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</si>
  <si>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</si>
  <si>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</si>
  <si>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</si>
  <si>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</si>
  <si>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</si>
  <si>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</si>
  <si>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</si>
  <si>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</si>
  <si>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</si>
  <si>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</si>
  <si>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</si>
  <si>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</si>
  <si>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</si>
  <si>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</si>
  <si>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</si>
  <si>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</si>
  <si>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</si>
  <si>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</si>
  <si>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</si>
  <si>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</si>
  <si>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</si>
  <si>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</si>
  <si>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</si>
  <si>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</si>
  <si>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</si>
  <si>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</si>
  <si>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</si>
  <si>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</si>
  <si>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</si>
  <si>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</si>
  <si>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</si>
  <si>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</si>
  <si>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</si>
  <si>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</si>
  <si>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</si>
  <si>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</si>
  <si>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</si>
  <si>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</si>
  <si>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</si>
  <si>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</si>
  <si>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</si>
  <si>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</si>
  <si>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</si>
  <si>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</si>
  <si>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</si>
  <si>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</si>
  <si>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</si>
  <si>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</si>
  <si>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</si>
  <si>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</si>
  <si>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</si>
  <si>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</si>
  <si>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</si>
  <si>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</si>
  <si>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</si>
  <si>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</si>
  <si>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</si>
  <si>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</si>
  <si>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</si>
  <si>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</si>
  <si>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</si>
  <si>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</si>
  <si>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</si>
  <si>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</si>
  <si>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</si>
  <si>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</si>
  <si>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</si>
  <si>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</si>
  <si>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</si>
  <si>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</si>
  <si>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</si>
  <si>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</si>
  <si>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</si>
  <si>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</si>
  <si>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</si>
  <si>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</si>
  <si>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</si>
  <si>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</si>
  <si>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</si>
  <si>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</si>
  <si>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</si>
  <si>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</si>
  <si>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</si>
  <si>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</si>
  <si>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</si>
  <si>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</si>
  <si>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</si>
  <si>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</si>
  <si>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</si>
  <si>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</si>
  <si>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</si>
  <si>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</si>
  <si>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</si>
  <si>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</si>
  <si>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</si>
  <si>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</si>
  <si>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</si>
  <si>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</si>
  <si>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</si>
  <si>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</si>
  <si>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</si>
  <si>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</si>
  <si>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</si>
  <si>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</si>
  <si>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</si>
  <si>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</si>
  <si>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</si>
  <si>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</si>
  <si>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</si>
  <si>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</si>
  <si>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</si>
  <si>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</si>
  <si>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</si>
  <si>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</si>
  <si>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</si>
  <si>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</si>
  <si>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</si>
  <si>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</si>
  <si>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</si>
  <si>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</si>
  <si>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</si>
  <si>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</si>
  <si>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</si>
  <si>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</si>
  <si>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</si>
  <si>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</si>
  <si>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</si>
  <si>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</si>
  <si>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</si>
  <si>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</si>
  <si>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</si>
  <si>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</si>
  <si>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</si>
  <si>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</si>
  <si>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</si>
  <si>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</si>
  <si>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</si>
  <si>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</si>
  <si>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</si>
  <si>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</si>
  <si>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</si>
  <si>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</si>
  <si>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</si>
  <si>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</si>
  <si>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</si>
  <si>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</si>
  <si>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</si>
  <si>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</si>
  <si>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</si>
  <si>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</si>
  <si>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</si>
  <si>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</si>
  <si>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</si>
  <si>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</si>
  <si>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</si>
  <si>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</si>
  <si>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</si>
  <si>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</si>
  <si>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</si>
  <si>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</si>
  <si>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</si>
  <si>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</si>
  <si>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</si>
  <si>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</si>
  <si>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</si>
  <si>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</si>
  <si>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</si>
  <si>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</si>
  <si>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</si>
  <si>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</si>
  <si>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</si>
  <si>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</si>
  <si>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</si>
  <si>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</si>
  <si>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</si>
  <si>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</si>
  <si>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</si>
  <si>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</si>
  <si>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</si>
  <si>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</si>
  <si>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</si>
  <si>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</si>
  <si>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</si>
  <si>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</si>
  <si>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</si>
  <si>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</si>
  <si>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</si>
  <si>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</si>
  <si>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</si>
  <si>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</si>
  <si>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</si>
  <si>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</si>
  <si>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</si>
  <si>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</si>
  <si>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</si>
  <si>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</si>
  <si>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</si>
  <si>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</si>
  <si>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</si>
  <si>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</si>
  <si>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</si>
  <si>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</si>
  <si>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</si>
  <si>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</si>
  <si>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</si>
  <si>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</si>
  <si>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</si>
  <si>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</si>
  <si>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</si>
  <si>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</si>
  <si>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</si>
  <si>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</si>
  <si>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</si>
  <si>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</si>
  <si>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</si>
  <si>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</si>
  <si>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</si>
  <si>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</si>
  <si>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</si>
  <si>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</si>
  <si>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</si>
  <si>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</si>
  <si>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</si>
  <si>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</si>
  <si>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</si>
  <si>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</si>
  <si>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</si>
  <si>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</si>
  <si>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</si>
  <si>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</si>
  <si>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</si>
  <si>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</si>
  <si>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</si>
  <si>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</si>
  <si>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</si>
  <si>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</si>
  <si>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</si>
  <si>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</si>
  <si>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</si>
  <si>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</si>
  <si>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</si>
  <si>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</si>
  <si>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</si>
  <si>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</si>
  <si>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</si>
  <si>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</si>
  <si>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</si>
  <si>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</si>
  <si>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</si>
  <si>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</si>
  <si>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</si>
  <si>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</si>
  <si>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</si>
  <si>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</si>
  <si>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</si>
  <si>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</si>
  <si>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</si>
  <si>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</si>
  <si>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</si>
  <si>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</si>
  <si>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</si>
  <si>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</si>
  <si>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</si>
  <si>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</si>
  <si>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</si>
  <si>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</si>
  <si>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</si>
  <si>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</si>
  <si>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</si>
  <si>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</si>
  <si>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</si>
  <si>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</si>
  <si>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</si>
  <si>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</si>
  <si>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</si>
  <si>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</si>
  <si>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</si>
  <si>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</si>
  <si>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</si>
  <si>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</si>
  <si>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</si>
  <si>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</si>
  <si>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</si>
  <si>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</si>
  <si>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</si>
  <si>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</si>
  <si>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</si>
  <si>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</si>
  <si>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</si>
  <si>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</si>
  <si>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</si>
  <si>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</si>
  <si>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</si>
  <si>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</si>
  <si>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</si>
  <si>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</si>
  <si>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</si>
  <si>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</si>
  <si>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</si>
  <si>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</si>
  <si>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</si>
  <si>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</si>
  <si>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</si>
  <si>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</si>
  <si>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</si>
  <si>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</si>
  <si>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</si>
  <si>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</si>
  <si>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</si>
  <si>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</si>
  <si>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</si>
  <si>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</si>
  <si>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</si>
  <si>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</si>
  <si>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</si>
  <si>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</si>
  <si>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</si>
  <si>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</si>
  <si>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</si>
  <si>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</si>
  <si>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</si>
  <si>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</si>
  <si>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</si>
  <si>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</si>
  <si>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</si>
  <si>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</si>
  <si>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</si>
  <si>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</si>
  <si>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</si>
  <si>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</si>
  <si>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</si>
  <si>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</si>
  <si>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</si>
  <si>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</si>
  <si>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</si>
  <si>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</si>
  <si>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</si>
  <si>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</si>
  <si>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</si>
  <si>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</si>
  <si>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</si>
  <si>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</si>
  <si>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</si>
  <si>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</si>
  <si>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</si>
  <si>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</si>
  <si>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</si>
  <si>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</si>
  <si>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</si>
  <si>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</si>
  <si>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</si>
  <si>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</si>
  <si>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</si>
  <si>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</si>
  <si>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</si>
  <si>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</si>
  <si>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</si>
  <si>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</si>
  <si>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</si>
  <si>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</si>
  <si>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</si>
  <si>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</si>
  <si>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</si>
  <si>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</si>
  <si>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</si>
  <si>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</si>
  <si>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</si>
  <si>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</si>
  <si>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</si>
  <si>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</si>
  <si>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</si>
  <si>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</si>
  <si>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</si>
  <si>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</si>
  <si>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</si>
  <si>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</si>
  <si>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</si>
  <si>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</si>
  <si>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</si>
  <si>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</si>
  <si>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</si>
  <si>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</si>
  <si>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</si>
  <si>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</si>
  <si>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</si>
  <si>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</si>
  <si>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</si>
  <si>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</si>
  <si>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</si>
  <si>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</si>
  <si>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</si>
  <si>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</si>
  <si>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</si>
  <si>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</si>
  <si>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</si>
  <si>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</si>
  <si>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</si>
  <si>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</si>
  <si>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</si>
  <si>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</si>
  <si>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</si>
  <si>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</si>
  <si>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</si>
  <si>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</si>
  <si>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</si>
  <si>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</si>
  <si>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</si>
  <si>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</si>
  <si>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</si>
  <si>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</si>
  <si>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</si>
  <si>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</si>
  <si>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</si>
  <si>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</si>
  <si>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</si>
  <si>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</si>
  <si>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</si>
  <si>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</si>
  <si>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</si>
  <si>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</si>
  <si>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</si>
  <si>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</si>
  <si>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</si>
  <si>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</si>
  <si>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</si>
  <si>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</si>
  <si>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</si>
  <si>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</si>
  <si>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</si>
  <si>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</si>
  <si>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</si>
  <si>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</si>
  <si>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</si>
  <si>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</si>
  <si>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</si>
  <si>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</si>
  <si>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</si>
  <si>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</si>
  <si>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</si>
  <si>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</si>
  <si>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</si>
  <si>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</si>
  <si>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</si>
  <si>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</si>
  <si>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</si>
  <si>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</si>
  <si>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</si>
  <si>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</si>
  <si>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</si>
  <si>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</si>
  <si>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</si>
  <si>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</si>
  <si>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</si>
  <si>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</si>
  <si>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</si>
  <si>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</si>
  <si>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</si>
  <si>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</si>
  <si>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</si>
  <si>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</si>
  <si>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</si>
  <si>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</si>
  <si>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</si>
  <si>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</si>
  <si>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</si>
  <si>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</si>
  <si>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</si>
  <si>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</si>
  <si>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</si>
  <si>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</si>
  <si>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</si>
  <si>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</si>
  <si>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</si>
  <si>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</si>
  <si>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</si>
  <si>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</si>
  <si>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</si>
  <si>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</si>
  <si>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</si>
  <si>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</si>
  <si>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</si>
  <si>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</si>
  <si>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</si>
  <si>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</si>
  <si>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</si>
  <si>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</si>
  <si>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</si>
  <si>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</si>
  <si>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</si>
  <si>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</si>
  <si>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</si>
  <si>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</si>
  <si>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</si>
  <si>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</si>
  <si>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</si>
  <si>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</si>
  <si>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</si>
  <si>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</si>
  <si>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</si>
  <si>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</si>
  <si>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</si>
  <si>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</si>
  <si>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</si>
  <si>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</si>
  <si>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</si>
  <si>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</si>
  <si>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</si>
  <si>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</si>
  <si>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</si>
  <si>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</si>
  <si>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</si>
  <si>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</si>
  <si>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</si>
  <si>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</si>
  <si>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</si>
  <si>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</si>
  <si>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</si>
  <si>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</si>
  <si>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</si>
  <si>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</si>
  <si>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</si>
  <si>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</si>
  <si>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</si>
  <si>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</si>
  <si>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</si>
  <si>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</si>
  <si>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</si>
  <si>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</si>
  <si>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</si>
  <si>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</si>
  <si>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</si>
  <si>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</si>
  <si>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</si>
  <si>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</si>
  <si>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</si>
  <si>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</si>
  <si>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</si>
  <si>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</si>
  <si>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</si>
  <si>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</si>
  <si>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</si>
  <si>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</si>
  <si>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</si>
  <si>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</si>
  <si>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</si>
  <si>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</si>
  <si>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</si>
  <si>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</si>
  <si>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</si>
  <si>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</si>
  <si>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</si>
  <si>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</si>
  <si>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</si>
  <si>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</si>
  <si>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</si>
  <si>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</si>
  <si>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</si>
  <si>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</si>
  <si>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</si>
  <si>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</si>
  <si>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</si>
  <si>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</si>
  <si>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</si>
  <si>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</si>
  <si>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</si>
  <si>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</si>
  <si>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</si>
  <si>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</si>
  <si>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</si>
  <si>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</si>
  <si>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</si>
  <si>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</si>
  <si>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</si>
  <si>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</si>
  <si>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</si>
  <si>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</si>
  <si>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</si>
  <si>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</si>
  <si>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</si>
  <si>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</si>
  <si>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</si>
  <si>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</si>
  <si>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</si>
  <si>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</si>
  <si>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</si>
  <si>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</si>
  <si>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</si>
  <si>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</si>
  <si>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</si>
  <si>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</si>
  <si>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</si>
  <si>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</si>
  <si>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</si>
  <si>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</si>
  <si>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</si>
  <si>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</si>
  <si>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</si>
  <si>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</si>
  <si>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</si>
  <si>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</si>
  <si>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</si>
  <si>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</si>
  <si>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</si>
  <si>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</si>
  <si>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</si>
  <si>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</si>
  <si>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</si>
  <si>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</si>
  <si>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</si>
  <si>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</si>
  <si>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</si>
  <si>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</si>
  <si>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</si>
  <si>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</si>
  <si>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</si>
  <si>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</si>
  <si>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</si>
  <si>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</si>
  <si>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</si>
  <si>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</si>
  <si>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</si>
  <si>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</si>
  <si>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</si>
  <si>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</si>
  <si>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</si>
  <si>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</si>
  <si>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</si>
  <si>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</si>
  <si>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</si>
  <si>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</si>
  <si>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</si>
  <si>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</si>
  <si>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</si>
  <si>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</si>
  <si>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</si>
  <si>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</si>
  <si>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</si>
  <si>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</si>
  <si>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</si>
  <si>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</si>
  <si>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</si>
  <si>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</si>
  <si>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</si>
  <si>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</si>
  <si>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</si>
  <si>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</si>
  <si>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</si>
  <si>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</si>
  <si>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</si>
  <si>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</si>
  <si>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</si>
  <si>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</si>
  <si>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</si>
  <si>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</si>
  <si>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</si>
  <si>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</si>
  <si>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</si>
  <si>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</si>
  <si>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</si>
  <si>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</si>
  <si>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</si>
  <si>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</si>
  <si>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</si>
  <si>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</si>
  <si>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</si>
  <si>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</si>
  <si>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</si>
  <si>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</si>
  <si>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</si>
  <si>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</si>
  <si>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</si>
  <si>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</si>
  <si>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</si>
  <si>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</si>
  <si>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</si>
  <si>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</si>
  <si>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</si>
  <si>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</si>
  <si>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</si>
  <si>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</si>
  <si>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</si>
  <si>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</si>
  <si>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</si>
  <si>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</si>
  <si>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</si>
  <si>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</si>
  <si>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</si>
  <si>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</si>
  <si>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</si>
  <si>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</si>
  <si>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</si>
  <si>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</si>
  <si>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</si>
  <si>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</si>
  <si>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</si>
  <si>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</si>
  <si>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</si>
  <si>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</si>
  <si>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</si>
  <si>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</si>
  <si>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</si>
  <si>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</si>
  <si>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</si>
  <si>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</si>
  <si>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</si>
  <si>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</si>
  <si>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</si>
  <si>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</si>
  <si>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</si>
  <si>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</si>
  <si>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</si>
  <si>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</si>
  <si>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</si>
  <si>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</si>
  <si>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</si>
  <si>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</si>
  <si>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</si>
  <si>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</si>
  <si>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</si>
  <si>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</si>
  <si>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</si>
  <si>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</si>
  <si>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</si>
  <si>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</si>
  <si>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</si>
  <si>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</si>
  <si>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</si>
  <si>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</si>
  <si>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</si>
  <si>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</si>
  <si>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</si>
  <si>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</si>
  <si>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</si>
  <si>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</si>
  <si>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</si>
  <si>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</si>
  <si>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</si>
  <si>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</si>
  <si>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</si>
  <si>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</si>
  <si>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</si>
  <si>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</si>
  <si>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</si>
  <si>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</si>
  <si>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</si>
  <si>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</si>
  <si>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</si>
  <si>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</si>
  <si>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</si>
  <si>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</si>
  <si>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</si>
  <si>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</si>
  <si>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</si>
  <si>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</si>
  <si>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</si>
  <si>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</si>
  <si>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</si>
  <si>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</si>
  <si>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</si>
  <si>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</si>
  <si>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</si>
  <si>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</si>
  <si>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</si>
  <si>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</si>
  <si>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</si>
  <si>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</si>
  <si>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</si>
  <si>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</si>
  <si>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</si>
  <si>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</si>
  <si>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</si>
  <si>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</si>
  <si>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</si>
  <si>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</si>
  <si>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</si>
  <si>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</si>
  <si>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</si>
  <si>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</si>
  <si>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</si>
  <si>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</si>
  <si>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</si>
  <si>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</si>
  <si>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</si>
  <si>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</si>
  <si>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</si>
  <si>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</si>
  <si>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</si>
  <si>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</si>
  <si>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</si>
  <si>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</si>
  <si>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</si>
  <si>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</si>
  <si>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</si>
  <si>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</si>
  <si>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</si>
  <si>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</si>
  <si>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</si>
  <si>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</si>
  <si>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</si>
  <si>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</si>
  <si>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</si>
  <si>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</si>
  <si>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</si>
  <si>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</si>
  <si>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</si>
  <si>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</si>
  <si>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</si>
  <si>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</si>
  <si>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</si>
  <si>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</si>
  <si>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</si>
  <si>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</si>
  <si>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</si>
  <si>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</si>
  <si>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</si>
  <si>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</si>
  <si>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</si>
  <si>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</si>
  <si>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</si>
  <si>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</si>
  <si>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</si>
  <si>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</si>
  <si>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</si>
  <si>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</si>
  <si>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</si>
  <si>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</si>
  <si>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</si>
  <si>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</si>
  <si>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</si>
  <si>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</si>
  <si>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</si>
  <si>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</si>
  <si>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</si>
  <si>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</si>
  <si>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</si>
  <si>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</si>
  <si>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</si>
  <si>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</si>
  <si>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</si>
  <si>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</si>
  <si>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</si>
  <si>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</si>
  <si>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</si>
  <si>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</si>
  <si>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</si>
  <si>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</si>
  <si>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</si>
  <si>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</si>
  <si>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</si>
  <si>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</si>
  <si>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</si>
  <si>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</si>
  <si>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</si>
  <si>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</si>
  <si>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</si>
  <si>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</si>
  <si>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</si>
  <si>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</si>
  <si>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</si>
  <si>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</si>
  <si>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</si>
  <si>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</si>
  <si>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</si>
  <si>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</si>
  <si>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</si>
  <si>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</si>
  <si>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</si>
  <si>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</si>
  <si>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</si>
  <si>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</si>
  <si>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</si>
  <si>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</si>
  <si>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</si>
  <si>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</si>
  <si>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</si>
  <si>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</si>
  <si>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</si>
  <si>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</si>
  <si>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</si>
  <si>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</si>
  <si>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</si>
  <si>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</si>
  <si>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</si>
  <si>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</si>
  <si>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</si>
  <si>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</si>
  <si>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</si>
  <si>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</si>
  <si>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</si>
  <si>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</si>
  <si>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</si>
  <si>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</si>
  <si>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</si>
  <si>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</si>
  <si>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</si>
  <si>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</si>
  <si>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</si>
  <si>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</si>
  <si>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</si>
  <si>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</si>
  <si>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</si>
  <si>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</si>
  <si>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</si>
  <si>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</si>
  <si>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</si>
  <si>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</si>
  <si>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</si>
  <si>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</si>
  <si>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</si>
  <si>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</si>
  <si>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</si>
  <si>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</si>
  <si>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</si>
  <si>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</si>
  <si>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</si>
  <si>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</si>
  <si>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</si>
  <si>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</si>
  <si>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</si>
  <si>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</si>
  <si>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</si>
  <si>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</si>
  <si>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</si>
  <si>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</si>
  <si>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</si>
  <si>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</si>
  <si>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</si>
  <si>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</si>
  <si>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</si>
  <si>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</si>
  <si>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</si>
  <si>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</si>
  <si>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</si>
  <si>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</si>
  <si>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</si>
  <si>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</si>
  <si>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</si>
  <si>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</si>
  <si>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</si>
  <si>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</si>
  <si>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</si>
  <si>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</si>
  <si>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</si>
  <si>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</si>
  <si>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</si>
  <si>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</si>
  <si>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</si>
  <si>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</si>
  <si>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</si>
  <si>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</si>
  <si>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</si>
  <si>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</si>
  <si>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</si>
  <si>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</si>
  <si>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</si>
  <si>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</si>
  <si>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</si>
  <si>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</si>
  <si>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</si>
  <si>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</si>
  <si>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</si>
  <si>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</si>
  <si>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</si>
  <si>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</si>
  <si>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</si>
  <si>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</si>
  <si>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</si>
  <si>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</si>
  <si>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</si>
  <si>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</si>
  <si>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</si>
  <si>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</si>
  <si>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</si>
  <si>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</si>
  <si>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</si>
  <si>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</si>
  <si>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</si>
  <si>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</si>
  <si>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</si>
  <si>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</si>
  <si>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</si>
  <si>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</si>
  <si>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</si>
  <si>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</si>
  <si>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</si>
  <si>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</si>
  <si>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</si>
  <si>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</si>
  <si>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</si>
  <si>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</si>
  <si>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</si>
  <si>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</si>
  <si>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</si>
  <si>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</si>
  <si>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</si>
  <si>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</si>
  <si>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</si>
  <si>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</si>
  <si>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</si>
  <si>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</si>
  <si>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</si>
  <si>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</si>
  <si>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</si>
  <si>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</si>
  <si>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</si>
  <si>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</si>
  <si>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</si>
  <si>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</si>
  <si>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</si>
  <si>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</si>
  <si>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</si>
  <si>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</si>
  <si>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</si>
  <si>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</si>
  <si>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</si>
  <si>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</si>
  <si>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</si>
  <si>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</si>
  <si>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</si>
  <si>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</si>
  <si>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</si>
  <si>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</si>
  <si>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</si>
  <si>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</si>
  <si>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</si>
  <si>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</si>
  <si>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</si>
  <si>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</si>
  <si>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</si>
  <si>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</si>
  <si>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</si>
  <si>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</si>
  <si>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</si>
  <si>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</si>
  <si>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</si>
  <si>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</si>
  <si>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</si>
  <si>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</si>
  <si>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</si>
  <si>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</si>
  <si>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</si>
  <si>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</si>
  <si>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</si>
  <si>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</si>
  <si>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</si>
  <si>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</si>
  <si>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</si>
  <si>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</si>
  <si>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</si>
  <si>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</si>
  <si>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</si>
  <si>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</si>
  <si>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</si>
  <si>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</si>
  <si>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</si>
  <si>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</si>
  <si>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</si>
  <si>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</si>
  <si>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</si>
  <si>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</si>
  <si>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</si>
  <si>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</si>
  <si>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</si>
  <si>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</si>
  <si>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</si>
  <si>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</si>
  <si>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</si>
  <si>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</si>
  <si>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</si>
  <si>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</si>
  <si>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</si>
  <si>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</si>
  <si>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</si>
  <si>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</si>
  <si>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</si>
  <si>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</si>
  <si>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</si>
  <si>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</si>
  <si>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</si>
  <si>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</si>
  <si>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</si>
  <si>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</si>
  <si>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</si>
  <si>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</si>
  <si>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</si>
  <si>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</si>
  <si>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</si>
  <si>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</si>
  <si>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</si>
  <si>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</si>
  <si>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</si>
  <si>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</si>
  <si>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</si>
  <si>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</si>
  <si>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</si>
  <si>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</si>
  <si>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</si>
  <si>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</si>
  <si>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</si>
  <si>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</si>
  <si>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</si>
  <si>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</si>
  <si>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</si>
  <si>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</si>
  <si>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</si>
  <si>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</si>
  <si>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</si>
  <si>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</si>
  <si>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</si>
  <si>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</si>
  <si>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</si>
  <si>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</si>
  <si>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</si>
  <si>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</si>
  <si>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</si>
  <si>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</si>
  <si>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</si>
  <si>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</si>
  <si>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</si>
  <si>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</si>
  <si>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</si>
  <si>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</si>
  <si>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</si>
  <si>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</si>
  <si>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</si>
  <si>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</si>
  <si>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</si>
  <si>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</si>
  <si>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</si>
  <si>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</si>
  <si>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</si>
  <si>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</si>
  <si>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</si>
  <si>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</si>
  <si>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</si>
  <si>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</si>
  <si>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</si>
  <si>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</si>
  <si>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</si>
  <si>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</si>
  <si>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</si>
  <si>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</si>
  <si>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</si>
  <si>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</si>
  <si>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</si>
  <si>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</si>
  <si>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</si>
  <si>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</si>
  <si>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</si>
  <si>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</si>
  <si>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</si>
  <si>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</si>
  <si>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</si>
  <si>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</si>
  <si>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</si>
  <si>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</si>
  <si>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</si>
  <si>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</si>
  <si>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</si>
  <si>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</si>
  <si>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</si>
  <si>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</si>
  <si>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</si>
  <si>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</si>
  <si>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</si>
  <si>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</si>
  <si>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</si>
  <si>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</si>
  <si>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</si>
  <si>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</si>
  <si>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</si>
  <si>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</si>
  <si>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</si>
  <si>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</si>
  <si>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</si>
  <si>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</si>
  <si>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</si>
  <si>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</si>
  <si>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</si>
  <si>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</si>
  <si>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</si>
  <si>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</si>
  <si>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</si>
  <si>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</si>
  <si>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</si>
  <si>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</si>
  <si>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</si>
  <si>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</si>
  <si>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</si>
  <si>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</si>
  <si>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</si>
  <si>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</si>
  <si>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</si>
  <si>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</si>
  <si>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</si>
  <si>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</si>
  <si>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</si>
  <si>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</si>
  <si>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</si>
  <si>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</si>
  <si>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</si>
  <si>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</si>
  <si>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</si>
  <si>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</si>
  <si>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</si>
  <si>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</si>
  <si>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</si>
  <si>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</si>
  <si>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</si>
  <si>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</si>
  <si>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</si>
  <si>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</si>
  <si>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</si>
  <si>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</si>
  <si>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</si>
  <si>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</si>
  <si>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</si>
  <si>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</si>
  <si>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</si>
  <si>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</si>
  <si>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</si>
  <si>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</si>
  <si>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</si>
  <si>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</si>
  <si>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</si>
  <si>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</si>
  <si>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</si>
  <si>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</si>
  <si>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</si>
  <si>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</si>
  <si>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</si>
  <si>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</si>
  <si>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</si>
  <si>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</si>
  <si>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</si>
  <si>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</si>
  <si>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</si>
  <si>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</si>
  <si>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</si>
  <si>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</si>
  <si>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</si>
  <si>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</si>
  <si>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</si>
  <si>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</si>
  <si>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</si>
  <si>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</si>
  <si>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</si>
  <si>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</si>
  <si>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</si>
  <si>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</si>
  <si>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</si>
  <si>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</si>
  <si>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</si>
  <si>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</si>
  <si>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</si>
  <si>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</si>
  <si>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</si>
  <si>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</si>
  <si>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</si>
  <si>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</si>
  <si>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</si>
  <si>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</si>
  <si>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</si>
  <si>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</si>
  <si>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</si>
  <si>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</si>
  <si>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</si>
  <si>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</si>
  <si>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</si>
  <si>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</si>
  <si>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</si>
  <si>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</si>
  <si>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</si>
  <si>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</si>
  <si>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</si>
  <si>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</si>
  <si>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</si>
  <si>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</si>
  <si>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</si>
  <si>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</si>
  <si>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</si>
  <si>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</si>
  <si>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</si>
  <si>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</si>
  <si>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</si>
  <si>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</si>
  <si>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</si>
  <si>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</si>
  <si>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</si>
  <si>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</si>
  <si>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</si>
  <si>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</si>
  <si>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</si>
  <si>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</si>
  <si>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</si>
  <si>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</si>
  <si>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</si>
  <si>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</si>
  <si>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</si>
  <si>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</si>
  <si>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</si>
  <si>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</si>
  <si>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</si>
  <si>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</si>
  <si>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</si>
  <si>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</si>
  <si>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</si>
  <si>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</si>
  <si>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</si>
  <si>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</si>
  <si>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</si>
  <si>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</si>
  <si>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</si>
  <si>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</si>
  <si>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</si>
  <si>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</si>
  <si>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</si>
  <si>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</si>
  <si>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</si>
  <si>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</si>
  <si>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</si>
  <si>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</si>
  <si>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</si>
  <si>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</si>
  <si>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</si>
  <si>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</si>
  <si>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</si>
  <si>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</si>
  <si>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</si>
  <si>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</si>
  <si>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</si>
  <si>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</si>
  <si>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</si>
  <si>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</si>
  <si>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</si>
  <si>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</si>
  <si>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</si>
  <si>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</si>
  <si>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</si>
  <si>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</si>
  <si>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</si>
  <si>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</si>
  <si>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</si>
  <si>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</si>
  <si>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</si>
  <si>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</si>
  <si>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</si>
  <si>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</si>
  <si>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</si>
  <si>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</si>
  <si>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</si>
  <si>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</si>
  <si>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</si>
  <si>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</si>
  <si>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</si>
  <si>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</si>
  <si>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</si>
  <si>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</si>
  <si>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</si>
  <si>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</si>
  <si>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</si>
  <si>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</si>
  <si>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</si>
  <si>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</si>
  <si>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</si>
  <si>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</si>
  <si>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</si>
  <si>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</si>
  <si>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</si>
  <si>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</si>
  <si>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</si>
  <si>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</si>
  <si>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</si>
  <si>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</si>
  <si>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</si>
  <si>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</si>
  <si>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</si>
  <si>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</si>
  <si>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</si>
  <si>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</si>
  <si>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</si>
  <si>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</si>
  <si>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</si>
  <si>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</si>
  <si>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</si>
  <si>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</si>
  <si>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</si>
  <si>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</si>
  <si>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</si>
  <si>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</si>
  <si>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</si>
  <si>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</si>
  <si>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</si>
  <si>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</si>
  <si>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</si>
  <si>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</si>
  <si>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</si>
  <si>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</si>
  <si>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</si>
  <si>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</si>
  <si>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</si>
  <si>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</si>
  <si>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</si>
  <si>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</si>
  <si>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</si>
  <si>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</si>
  <si>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</si>
  <si>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</si>
  <si>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</si>
  <si>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</si>
  <si>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</si>
  <si>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</si>
  <si>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</si>
  <si>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</si>
  <si>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</si>
  <si>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</si>
  <si>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</si>
  <si>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</si>
  <si>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</si>
  <si>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</si>
  <si>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</si>
  <si>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</si>
  <si>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</si>
  <si>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</si>
  <si>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</si>
  <si>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</si>
  <si>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</si>
  <si>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</si>
  <si>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</si>
  <si>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</si>
  <si>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</si>
  <si>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</si>
  <si>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</si>
  <si>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</si>
  <si>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</si>
  <si>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</si>
  <si>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</si>
  <si>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</si>
  <si>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</si>
  <si>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</si>
  <si>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</si>
  <si>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</si>
  <si>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</si>
  <si>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</si>
  <si>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</si>
  <si>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</si>
  <si>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</si>
  <si>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</si>
  <si>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</si>
  <si>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</si>
  <si>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</si>
  <si>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</si>
  <si>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</si>
  <si>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</si>
  <si>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</si>
  <si>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</si>
  <si>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</si>
  <si>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</si>
  <si>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</si>
  <si>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</si>
  <si>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</si>
  <si>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</si>
  <si>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</si>
  <si>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</si>
  <si>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</si>
  <si>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</si>
  <si>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</si>
  <si>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</si>
  <si>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</si>
  <si>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</si>
  <si>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</si>
  <si>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</si>
  <si>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</si>
  <si>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</si>
  <si>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</si>
  <si>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</si>
  <si>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</si>
  <si>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</si>
  <si>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</si>
  <si>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</si>
  <si>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</si>
  <si>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</si>
  <si>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</si>
  <si>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</si>
  <si>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</si>
  <si>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</si>
  <si>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</si>
  <si>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</si>
  <si>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</si>
  <si>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</si>
  <si>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</si>
  <si>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</si>
  <si>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</si>
  <si>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</si>
  <si>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</si>
  <si>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</si>
  <si>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</si>
  <si>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</si>
  <si>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</si>
  <si>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</si>
  <si>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</si>
  <si>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</si>
  <si>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</si>
  <si>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</si>
  <si>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</si>
  <si>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</si>
  <si>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</si>
  <si>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</si>
  <si>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</si>
  <si>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</si>
  <si>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</si>
  <si>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</si>
  <si>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</si>
  <si>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</si>
  <si>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</si>
  <si>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</si>
  <si>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</si>
  <si>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</si>
  <si>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</si>
  <si>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</si>
  <si>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</si>
  <si>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</si>
  <si>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</si>
  <si>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</si>
  <si>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</si>
  <si>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</si>
  <si>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</si>
  <si>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</si>
  <si>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</si>
  <si>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</si>
  <si>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</si>
  <si>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</si>
  <si>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</si>
  <si>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</si>
  <si>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</si>
  <si>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</si>
  <si>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</si>
  <si>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</si>
  <si>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</si>
  <si>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</si>
  <si>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</si>
  <si>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</si>
  <si>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</si>
  <si>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</si>
  <si>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</si>
  <si>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</si>
  <si>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</si>
  <si>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</si>
  <si>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</si>
  <si>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</si>
  <si>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</si>
  <si>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</si>
  <si>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</si>
  <si>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</si>
  <si>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</si>
  <si>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</si>
  <si>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</si>
  <si>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</si>
  <si>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</si>
  <si>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</si>
  <si>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</si>
  <si>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</si>
  <si>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</si>
  <si>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</si>
  <si>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</si>
  <si>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</si>
  <si>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</si>
  <si>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</si>
  <si>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</si>
  <si>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</si>
  <si>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</si>
  <si>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</si>
  <si>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</si>
  <si>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</si>
  <si>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</si>
  <si>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</si>
  <si>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</si>
  <si>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</si>
  <si>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</si>
  <si>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</si>
  <si>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</si>
  <si>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</si>
  <si>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</si>
  <si>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</si>
  <si>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</si>
  <si>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</si>
  <si>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</si>
  <si>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</si>
  <si>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</si>
  <si>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</si>
  <si>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</si>
  <si>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</si>
  <si>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</si>
  <si>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</si>
  <si>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</si>
  <si>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</si>
  <si>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</si>
  <si>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</si>
  <si>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</si>
  <si>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</si>
  <si>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</si>
  <si>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</si>
  <si>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</si>
  <si>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</si>
  <si>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</si>
  <si>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</si>
  <si>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</si>
  <si>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</si>
  <si>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</si>
  <si>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</si>
  <si>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</si>
  <si>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</si>
  <si>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</si>
  <si>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</si>
  <si>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</si>
  <si>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</si>
  <si>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</si>
  <si>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</si>
  <si>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</si>
  <si>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</si>
  <si>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</si>
  <si>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</si>
  <si>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</si>
  <si>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</si>
  <si>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</si>
  <si>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</si>
  <si>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</si>
  <si>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</si>
  <si>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</si>
  <si>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</si>
  <si>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</si>
  <si>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</si>
  <si>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</si>
  <si>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</si>
  <si>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</si>
  <si>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</si>
  <si>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</si>
  <si>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</si>
  <si>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</si>
  <si>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</si>
  <si>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</si>
  <si>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</si>
  <si>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</si>
  <si>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</si>
  <si>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</si>
  <si>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</si>
  <si>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</si>
  <si>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</si>
  <si>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</si>
  <si>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</si>
  <si>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</si>
  <si>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</si>
  <si>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</si>
  <si>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</si>
  <si>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</si>
  <si>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</si>
  <si>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</si>
  <si>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</si>
  <si>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</si>
  <si>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</si>
  <si>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</si>
  <si>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</si>
  <si>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</si>
  <si>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</si>
  <si>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</si>
  <si>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</si>
  <si>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</si>
  <si>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</si>
  <si>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</si>
  <si>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</si>
  <si>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</si>
  <si>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</si>
  <si>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</si>
  <si>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</si>
  <si>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</si>
  <si>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</si>
  <si>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</si>
  <si>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</si>
  <si>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</si>
  <si>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</si>
  <si>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</si>
  <si>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</si>
  <si>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</si>
  <si>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</si>
  <si>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</si>
  <si>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</si>
  <si>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</si>
  <si>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</si>
  <si>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</si>
  <si>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</si>
  <si>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</si>
  <si>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</si>
  <si>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</si>
  <si>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</si>
  <si>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</si>
  <si>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</si>
  <si>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</si>
  <si>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</si>
  <si>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</si>
  <si>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</si>
  <si>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</si>
  <si>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</si>
  <si>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</si>
  <si>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</si>
  <si>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</si>
  <si>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</si>
  <si>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</si>
  <si>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</si>
  <si>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</si>
  <si>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</si>
  <si>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</si>
  <si>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</si>
  <si>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</si>
  <si>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</si>
  <si>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</si>
  <si>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</si>
  <si>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</si>
  <si>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</si>
  <si>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</si>
  <si>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</si>
  <si>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</si>
  <si>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</si>
  <si>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</si>
  <si>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</si>
  <si>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</si>
  <si>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</si>
  <si>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</si>
  <si>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</si>
  <si>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</si>
  <si>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</si>
  <si>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</si>
  <si>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</si>
  <si>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</si>
  <si>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</si>
  <si>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</si>
  <si>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</si>
  <si>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</si>
  <si>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</si>
  <si>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</si>
  <si>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</si>
  <si>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</si>
  <si>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</si>
  <si>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</si>
  <si>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</si>
  <si>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</si>
  <si>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</si>
  <si>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</si>
  <si>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</si>
  <si>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</si>
  <si>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</si>
  <si>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</si>
  <si>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</si>
  <si>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</si>
  <si>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</si>
  <si>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</si>
  <si>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</si>
  <si>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</si>
  <si>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</si>
  <si>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</si>
  <si>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</si>
  <si>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</si>
  <si>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</si>
  <si>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</si>
  <si>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</si>
  <si>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</si>
  <si>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</si>
  <si>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</si>
  <si>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</si>
  <si>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</si>
  <si>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</si>
  <si>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</si>
  <si>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</si>
  <si>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</si>
  <si>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</si>
  <si>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</si>
  <si>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</si>
  <si>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</si>
  <si>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</si>
  <si>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</si>
  <si>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</si>
  <si>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</si>
  <si>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</si>
  <si>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</si>
  <si>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</si>
  <si>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</si>
  <si>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</si>
  <si>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</si>
  <si>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</si>
  <si>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</si>
  <si>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</si>
  <si>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</si>
  <si>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</si>
  <si>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</si>
  <si>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</si>
  <si>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</si>
  <si>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</si>
  <si>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</si>
  <si>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</si>
  <si>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</si>
  <si>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</si>
  <si>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</si>
  <si>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</si>
  <si>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</si>
  <si>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</si>
  <si>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</si>
  <si>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</si>
  <si>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</si>
  <si>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</si>
  <si>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</si>
  <si>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</si>
  <si>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</si>
  <si>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</si>
  <si>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</si>
  <si>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</si>
  <si>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</si>
  <si>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</si>
  <si>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</si>
  <si>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</si>
  <si>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</si>
  <si>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</si>
  <si>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</si>
  <si>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</si>
  <si>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</si>
  <si>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</si>
  <si>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</si>
  <si>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</si>
  <si>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</si>
  <si>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</si>
  <si>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</si>
  <si>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</si>
  <si>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</si>
  <si>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</si>
  <si>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</si>
  <si>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</si>
  <si>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</si>
  <si>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</si>
  <si>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</si>
  <si>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</si>
  <si>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</si>
  <si>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</si>
  <si>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</si>
  <si>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</si>
  <si>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</si>
  <si>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</si>
  <si>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</si>
  <si>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</si>
  <si>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</si>
  <si>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</si>
  <si>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</si>
  <si>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</si>
  <si>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</si>
  <si>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</si>
  <si>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</si>
  <si>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</si>
  <si>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</si>
  <si>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</si>
  <si>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</si>
  <si>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</si>
  <si>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</si>
  <si>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</si>
  <si>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</si>
  <si>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</si>
  <si>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</si>
  <si>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</si>
  <si>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</si>
  <si>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</si>
  <si>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</si>
  <si>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</si>
  <si>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</si>
  <si>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</si>
  <si>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</si>
  <si>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</si>
  <si>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</si>
  <si>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</si>
  <si>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</si>
  <si>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</si>
  <si>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</si>
  <si>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</si>
  <si>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</si>
  <si>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</si>
  <si>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</si>
  <si>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</si>
  <si>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</si>
  <si>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</si>
  <si>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</si>
  <si>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</si>
  <si>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</si>
  <si>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</si>
  <si>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</si>
  <si>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</si>
  <si>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</si>
  <si>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</si>
  <si>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</si>
  <si>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</si>
  <si>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</si>
  <si>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</si>
  <si>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</si>
  <si>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</si>
  <si>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</si>
  <si>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</si>
  <si>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</si>
  <si>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</si>
  <si>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</si>
  <si>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</si>
  <si>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</si>
  <si>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</si>
  <si>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</si>
  <si>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</si>
  <si>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</si>
  <si>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</si>
  <si>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</si>
  <si>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</si>
  <si>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</si>
  <si>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</si>
  <si>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</si>
  <si>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</si>
  <si>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</si>
  <si>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</si>
  <si>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</si>
  <si>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</si>
  <si>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</si>
  <si>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</si>
  <si>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</si>
  <si>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</si>
  <si>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</si>
  <si>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</si>
  <si>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</si>
  <si>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</si>
  <si>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</si>
  <si>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</si>
  <si>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</si>
  <si>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</si>
  <si>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</si>
  <si>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</si>
  <si>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</si>
  <si>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</si>
  <si>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</si>
  <si>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</si>
  <si>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</si>
  <si>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</si>
  <si>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</si>
  <si>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</si>
  <si>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</si>
  <si>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</si>
  <si>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</si>
  <si>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</si>
  <si>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</si>
  <si>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</si>
  <si>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</si>
  <si>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</si>
  <si>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</si>
  <si>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</si>
  <si>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</si>
  <si>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</si>
  <si>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</si>
  <si>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</si>
  <si>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</si>
  <si>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</si>
  <si>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</si>
  <si>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</si>
  <si>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</si>
  <si>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</si>
  <si>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</si>
  <si>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</si>
  <si>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</si>
  <si>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</si>
  <si>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</si>
  <si>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</si>
  <si>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</si>
  <si>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</si>
  <si>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</si>
  <si>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</si>
  <si>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</si>
  <si>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</si>
  <si>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</si>
  <si>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</si>
  <si>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</si>
  <si>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</si>
  <si>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</si>
  <si>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</si>
  <si>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</si>
  <si>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</si>
  <si>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</si>
  <si>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</si>
  <si>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</si>
  <si>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</si>
  <si>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</si>
  <si>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</si>
  <si>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</si>
  <si>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</si>
  <si>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</si>
  <si>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</si>
  <si>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</si>
  <si>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</si>
  <si>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</si>
  <si>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</si>
  <si>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</si>
  <si>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</si>
  <si>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</si>
  <si>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</si>
  <si>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</si>
  <si>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</si>
  <si>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</si>
  <si>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</si>
  <si>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</si>
  <si>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</si>
  <si>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</si>
  <si>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</si>
  <si>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</si>
  <si>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</si>
  <si>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</si>
  <si>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</si>
  <si>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</si>
  <si>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</si>
  <si>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</si>
  <si>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</si>
  <si>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</si>
  <si>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</si>
  <si>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</si>
  <si>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</si>
  <si>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</si>
  <si>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</si>
  <si>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</si>
  <si>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</si>
  <si>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</si>
  <si>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</si>
  <si>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</si>
  <si>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</si>
  <si>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</si>
  <si>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</si>
  <si>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</si>
  <si>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</si>
  <si>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</si>
  <si>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</si>
  <si>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</si>
  <si>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</si>
  <si>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</si>
  <si>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</si>
  <si>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</si>
  <si>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</si>
  <si>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</si>
  <si>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</si>
  <si>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</si>
  <si>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</si>
  <si>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</si>
  <si>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</si>
  <si>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</si>
  <si>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</si>
  <si>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</si>
  <si>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</si>
  <si>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</si>
  <si>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</si>
  <si>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</si>
  <si>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</si>
  <si>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</si>
  <si>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</si>
  <si>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</si>
  <si>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</si>
  <si>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</si>
  <si>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</si>
  <si>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</si>
  <si>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</si>
  <si>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</si>
  <si>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</si>
  <si>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</si>
  <si>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</si>
  <si>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</si>
  <si>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</si>
  <si>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</si>
  <si>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</si>
  <si>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</si>
  <si>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</si>
  <si>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</si>
  <si>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</si>
  <si>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</si>
  <si>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</si>
  <si>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</si>
  <si>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</si>
  <si>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</si>
  <si>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</si>
  <si>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</si>
  <si>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</si>
  <si>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</si>
  <si>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</si>
  <si>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</si>
  <si>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</si>
  <si>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</si>
  <si>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</si>
  <si>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</si>
  <si>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</si>
  <si>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</si>
  <si>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</si>
  <si>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</si>
  <si>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</si>
  <si>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</si>
  <si>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</si>
  <si>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</si>
  <si>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</si>
  <si>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</si>
  <si>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</si>
  <si>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</si>
  <si>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</si>
  <si>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</si>
  <si>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</si>
  <si>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</si>
  <si>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</si>
  <si>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</si>
  <si>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</si>
  <si>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</si>
  <si>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</si>
  <si>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</si>
  <si>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</si>
  <si>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</si>
  <si>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</si>
  <si>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</si>
  <si>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</si>
  <si>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</si>
  <si>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</si>
  <si>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</si>
  <si>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</si>
  <si>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</si>
  <si>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</si>
  <si>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</si>
  <si>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</si>
  <si>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</si>
  <si>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</si>
  <si>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</si>
  <si>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</si>
  <si>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</si>
  <si>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</si>
  <si>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</si>
  <si>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</si>
  <si>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</si>
  <si>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</si>
  <si>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</si>
  <si>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</si>
  <si>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</si>
  <si>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</si>
  <si>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</si>
  <si>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</si>
  <si>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</si>
  <si>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</si>
  <si>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</si>
  <si>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</si>
  <si>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</si>
  <si>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</si>
  <si>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</si>
  <si>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</si>
  <si>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</si>
  <si>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</si>
  <si>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</si>
  <si>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</si>
  <si>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</si>
  <si>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</si>
  <si>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</si>
  <si>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</si>
  <si>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</si>
  <si>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</si>
  <si>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</si>
  <si>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</si>
  <si>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</si>
  <si>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</si>
  <si>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</si>
  <si>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</si>
  <si>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</si>
  <si>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</si>
  <si>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</si>
  <si>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</si>
  <si>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</si>
  <si>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</si>
  <si>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</si>
  <si>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</si>
  <si>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</si>
  <si>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</si>
  <si>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</si>
  <si>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</si>
  <si>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</si>
  <si>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</si>
  <si>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</si>
  <si>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</si>
  <si>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</si>
  <si>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</si>
  <si>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</si>
  <si>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</si>
  <si>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</si>
  <si>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</si>
  <si>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</si>
  <si>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</si>
  <si>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</si>
  <si>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</si>
  <si>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</si>
  <si>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</si>
  <si>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</si>
  <si>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</si>
  <si>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</si>
  <si>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</si>
  <si>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</si>
  <si>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</si>
  <si>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</si>
  <si>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</si>
  <si>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</si>
  <si>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</si>
  <si>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</si>
  <si>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</si>
  <si>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</si>
  <si>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</si>
  <si>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</si>
  <si>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</si>
  <si>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</si>
  <si>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</si>
  <si>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</si>
  <si>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</si>
  <si>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</si>
  <si>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</si>
  <si>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</si>
  <si>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</si>
  <si>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</si>
  <si>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</si>
  <si>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</si>
  <si>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</si>
  <si>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</si>
  <si>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</si>
  <si>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</si>
  <si>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</si>
  <si>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</si>
  <si>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</si>
  <si>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</si>
  <si>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</si>
  <si>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</si>
  <si>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</si>
  <si>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</si>
  <si>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</si>
  <si>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</si>
  <si>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</si>
  <si>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</si>
  <si>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</si>
  <si>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</si>
  <si>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</si>
  <si>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</si>
  <si>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</si>
  <si>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</si>
  <si>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</si>
  <si>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</si>
  <si>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</si>
  <si>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</si>
  <si>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</si>
  <si>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</si>
  <si>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</si>
  <si>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</si>
  <si>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</si>
  <si>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</si>
  <si>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</si>
  <si>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</si>
  <si>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</si>
  <si>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</si>
  <si>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</si>
  <si>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</si>
  <si>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</si>
  <si>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</si>
  <si>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</si>
  <si>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</si>
  <si>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</si>
  <si>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</si>
  <si>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</si>
  <si>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</si>
  <si>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</si>
  <si>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</si>
  <si>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</si>
  <si>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</si>
  <si>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</si>
  <si>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</si>
  <si>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</si>
  <si>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</si>
  <si>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</si>
  <si>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</si>
  <si>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</si>
  <si>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</si>
  <si>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</si>
  <si>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</si>
  <si>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</si>
  <si>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</si>
  <si>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</si>
  <si>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</si>
  <si>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</si>
  <si>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</si>
  <si>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</si>
  <si>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</si>
  <si>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</si>
  <si>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</si>
  <si>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</si>
  <si>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</si>
  <si>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</si>
  <si>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</si>
  <si>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</si>
  <si>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</si>
  <si>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</si>
  <si>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</si>
  <si>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</si>
  <si>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</si>
  <si>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</si>
  <si>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</si>
  <si>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</si>
  <si>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</si>
  <si>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</si>
  <si>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</si>
  <si>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</si>
  <si>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</si>
  <si>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</si>
  <si>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</si>
  <si>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</si>
  <si>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</si>
  <si>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</si>
  <si>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</si>
  <si>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</si>
  <si>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</si>
  <si>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</si>
  <si>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</si>
  <si>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</si>
  <si>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</si>
  <si>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</si>
  <si>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</si>
  <si>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</si>
  <si>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</si>
  <si>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</si>
  <si>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</si>
  <si>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</si>
  <si>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</si>
  <si>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</si>
  <si>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</si>
  <si>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</si>
  <si>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</si>
  <si>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</si>
  <si>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</si>
  <si>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</si>
  <si>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</si>
  <si>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</si>
  <si>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</si>
  <si>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</si>
  <si>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</si>
  <si>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</si>
  <si>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</si>
  <si>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</si>
  <si>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</si>
  <si>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</si>
  <si>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</si>
  <si>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</si>
  <si>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</si>
  <si>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</si>
  <si>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</si>
  <si>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</si>
  <si>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</si>
  <si>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</si>
  <si>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</si>
  <si>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</si>
  <si>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</si>
  <si>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</si>
  <si>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</si>
  <si>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</si>
  <si>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</si>
  <si>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</si>
  <si>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</si>
  <si>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</si>
  <si>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</si>
  <si>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</si>
  <si>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</si>
  <si>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</si>
  <si>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</si>
  <si>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</si>
  <si>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</si>
  <si>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</si>
  <si>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</si>
  <si>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</si>
  <si>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</si>
  <si>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</si>
  <si>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</si>
  <si>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</si>
  <si>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</si>
  <si>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</si>
  <si>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</si>
  <si>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</si>
  <si>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</si>
  <si>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</si>
  <si>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</si>
  <si>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</si>
  <si>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</si>
  <si>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</si>
  <si>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</si>
  <si>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</si>
  <si>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</si>
  <si>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</si>
  <si>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</si>
  <si>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</si>
  <si>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</si>
  <si>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</si>
  <si>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</si>
  <si>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</si>
  <si>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</si>
  <si>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</si>
  <si>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</si>
  <si>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</si>
  <si>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</si>
  <si>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</si>
  <si>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</si>
  <si>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</si>
  <si>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</si>
  <si>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</si>
  <si>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</si>
  <si>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</si>
  <si>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</si>
  <si>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</si>
  <si>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</si>
  <si>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</si>
  <si>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</si>
  <si>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</si>
  <si>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</si>
  <si>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</si>
  <si>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</si>
  <si>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</si>
  <si>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</si>
  <si>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</si>
  <si>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</si>
  <si>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</si>
  <si>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</si>
  <si>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</si>
  <si>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</si>
  <si>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</si>
  <si>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</si>
  <si>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</si>
  <si>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</si>
  <si>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</si>
  <si>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</si>
  <si>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</si>
  <si>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</si>
  <si>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</si>
  <si>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</si>
  <si>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</si>
  <si>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</si>
  <si>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</si>
  <si>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</si>
  <si>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</si>
  <si>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</si>
  <si>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</si>
  <si>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</si>
  <si>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</si>
  <si>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</si>
  <si>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</si>
  <si>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</si>
  <si>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</si>
  <si>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</si>
  <si>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</si>
  <si>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</si>
  <si>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</si>
  <si>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</si>
  <si>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</si>
  <si>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</si>
  <si>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</si>
  <si>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</si>
  <si>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</si>
  <si>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</si>
  <si>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</si>
  <si>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</si>
  <si>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</si>
  <si>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</si>
  <si>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</si>
  <si>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</si>
  <si>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</si>
  <si>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</si>
  <si>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</si>
  <si>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</si>
  <si>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</si>
  <si>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</si>
  <si>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</si>
  <si>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</si>
  <si>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</si>
  <si>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</si>
  <si>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</si>
  <si>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</si>
  <si>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</si>
  <si>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</si>
  <si>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</si>
  <si>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</si>
  <si>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</si>
  <si>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</si>
  <si>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</si>
  <si>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</si>
  <si>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</si>
  <si>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</si>
  <si>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</si>
  <si>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</si>
  <si>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</si>
  <si>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</si>
  <si>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</si>
  <si>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</si>
  <si>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</si>
  <si>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</si>
  <si>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</si>
  <si>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</si>
  <si>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</si>
  <si>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</si>
  <si>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</si>
  <si>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</si>
  <si>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</si>
  <si>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</si>
  <si>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</si>
  <si>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</si>
  <si>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</si>
  <si>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</si>
  <si>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</si>
  <si>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</si>
  <si>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</si>
  <si>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</si>
  <si>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</si>
  <si>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</si>
  <si>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</si>
  <si>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</si>
  <si>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</si>
  <si>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</si>
  <si>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</si>
  <si>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</si>
  <si>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</si>
  <si>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</si>
  <si>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</si>
  <si>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</si>
  <si>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</si>
  <si>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</si>
  <si>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</si>
  <si>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</si>
  <si>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</si>
  <si>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</si>
  <si>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</si>
  <si>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</si>
  <si>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</si>
  <si>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</si>
  <si>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</si>
  <si>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</si>
  <si>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</si>
  <si>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</si>
  <si>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</si>
  <si>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</si>
  <si>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</si>
  <si>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</si>
  <si>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</si>
  <si>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</si>
  <si>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</si>
  <si>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</si>
  <si>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</si>
  <si>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</si>
  <si>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</si>
  <si>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</si>
  <si>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</si>
  <si>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</si>
  <si>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</si>
  <si>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</si>
  <si>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</si>
  <si>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</si>
  <si>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</si>
  <si>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</si>
  <si>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</si>
  <si>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</si>
  <si>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</si>
  <si>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</si>
  <si>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</si>
  <si>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</si>
  <si>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</si>
  <si>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</si>
  <si>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</si>
  <si>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</si>
  <si>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</si>
  <si>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</si>
  <si>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</si>
  <si>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</si>
  <si>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</si>
  <si>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</si>
  <si>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</si>
  <si>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</si>
  <si>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</si>
  <si>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</si>
  <si>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</si>
  <si>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</si>
  <si>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</si>
  <si>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</si>
  <si>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</si>
  <si>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</si>
  <si>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</si>
  <si>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</si>
  <si>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</si>
  <si>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</si>
  <si>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</si>
  <si>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</si>
  <si>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</si>
  <si>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</si>
  <si>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</si>
  <si>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</si>
  <si>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</si>
  <si>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</si>
  <si>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</si>
  <si>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</si>
  <si>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</si>
  <si>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</si>
  <si>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</si>
  <si>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</si>
  <si>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</si>
  <si>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</si>
  <si>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</si>
  <si>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</si>
  <si>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</si>
  <si>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</si>
  <si>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</si>
  <si>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</si>
  <si>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</si>
  <si>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</si>
  <si>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</si>
  <si>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</si>
  <si>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</si>
  <si>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</si>
  <si>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</si>
  <si>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</si>
  <si>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</si>
  <si>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</si>
  <si>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</si>
  <si>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</si>
  <si>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</si>
  <si>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</si>
  <si>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</si>
  <si>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</si>
  <si>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</si>
  <si>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</si>
  <si>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</si>
  <si>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</si>
  <si>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</si>
  <si>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</si>
  <si>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</si>
  <si>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</si>
  <si>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</si>
  <si>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</si>
  <si>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</si>
  <si>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</si>
  <si>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</si>
  <si>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</si>
  <si>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</si>
  <si>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</si>
  <si>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</si>
  <si>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</si>
  <si>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</si>
  <si>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</si>
  <si>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</si>
  <si>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</si>
  <si>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</si>
  <si>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</si>
  <si>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</si>
  <si>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</si>
  <si>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</si>
  <si>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</si>
  <si>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</si>
  <si>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</si>
  <si>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</si>
  <si>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</si>
  <si>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</si>
  <si>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</si>
  <si>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</si>
  <si>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</si>
  <si>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</si>
  <si>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</si>
  <si>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</si>
  <si>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</si>
  <si>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</si>
  <si>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</si>
  <si>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</si>
  <si>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</si>
  <si>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</si>
  <si>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</si>
  <si>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</si>
  <si>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</si>
  <si>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</si>
  <si>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</si>
  <si>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</si>
  <si>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</si>
  <si>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</si>
  <si>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</si>
  <si>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</si>
  <si>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</si>
  <si>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</si>
  <si>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</si>
  <si>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</si>
  <si>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</si>
  <si>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</si>
  <si>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</si>
  <si>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</si>
  <si>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</si>
  <si>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</si>
  <si>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</si>
  <si>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</si>
  <si>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</si>
  <si>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</si>
  <si>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</si>
  <si>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</si>
  <si>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</si>
  <si>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</si>
  <si>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</si>
  <si>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</si>
  <si>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</si>
  <si>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</si>
  <si>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</si>
  <si>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</si>
  <si>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</si>
  <si>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</si>
  <si>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</si>
  <si>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</si>
  <si>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</si>
  <si>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</si>
  <si>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</si>
  <si>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</si>
  <si>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</si>
  <si>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</si>
  <si>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</si>
  <si>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</si>
  <si>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</si>
  <si>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</si>
  <si>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</si>
  <si>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</si>
  <si>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</si>
  <si>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</si>
  <si>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</si>
  <si>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</si>
  <si>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</si>
  <si>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</si>
  <si>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</si>
  <si>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</si>
  <si>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</si>
  <si>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</si>
  <si>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</si>
  <si>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</si>
  <si>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</si>
  <si>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</si>
  <si>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</si>
  <si>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</si>
  <si>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</si>
  <si>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</si>
  <si>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</si>
  <si>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</si>
  <si>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</si>
  <si>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</si>
  <si>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</si>
  <si>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</si>
  <si>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</si>
  <si>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</si>
  <si>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</si>
  <si>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</si>
  <si>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</si>
  <si>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</si>
  <si>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</si>
  <si>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</si>
  <si>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</si>
  <si>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</si>
  <si>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</si>
  <si>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</si>
  <si>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</si>
  <si>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</si>
  <si>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</si>
  <si>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</si>
  <si>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</si>
  <si>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</si>
  <si>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</si>
  <si>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</si>
  <si>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</si>
  <si>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</si>
  <si>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</si>
  <si>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</si>
  <si>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</si>
  <si>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</si>
  <si>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</si>
  <si>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</si>
  <si>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</si>
  <si>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</si>
  <si>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</si>
  <si>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</si>
  <si>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</si>
  <si>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</si>
  <si>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</si>
  <si>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</si>
  <si>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</si>
  <si>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</si>
  <si>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</si>
  <si>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</si>
  <si>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</si>
  <si>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</si>
  <si>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</si>
  <si>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</si>
  <si>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</si>
  <si>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</si>
  <si>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</si>
  <si>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</si>
  <si>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</si>
  <si>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</si>
  <si>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</si>
  <si>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</si>
  <si>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</si>
  <si>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</si>
  <si>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</si>
  <si>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</si>
  <si>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</si>
  <si>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</si>
  <si>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</si>
  <si>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</si>
  <si>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</si>
  <si>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</si>
  <si>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</si>
  <si>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</si>
  <si>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</si>
  <si>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</si>
  <si>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</si>
  <si>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</si>
  <si>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</si>
  <si>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</si>
  <si>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</si>
  <si>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</si>
  <si>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</si>
  <si>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</si>
  <si>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</si>
  <si>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</si>
  <si>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</si>
  <si>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</si>
  <si>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</si>
  <si>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</si>
  <si>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</si>
  <si>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</si>
  <si>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</si>
  <si>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</si>
  <si>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</si>
  <si>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</si>
  <si>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</si>
  <si>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</si>
  <si>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</si>
  <si>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</si>
  <si>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</si>
  <si>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</si>
  <si>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</si>
  <si>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</si>
  <si>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</si>
  <si>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</si>
  <si>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</si>
  <si>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</si>
  <si>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</si>
  <si>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</si>
  <si>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</si>
  <si>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</si>
  <si>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</si>
  <si>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</si>
  <si>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</si>
  <si>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</si>
  <si>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</si>
  <si>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</si>
  <si>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</si>
  <si>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</si>
  <si>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</si>
  <si>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</si>
  <si>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</si>
  <si>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</si>
  <si>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</si>
  <si>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</si>
  <si>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</si>
  <si>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</si>
  <si>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</si>
  <si>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</si>
  <si>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</si>
  <si>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</si>
  <si>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</si>
  <si>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</si>
  <si>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</si>
  <si>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</si>
  <si>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</si>
  <si>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</si>
  <si>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</si>
  <si>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</si>
  <si>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</si>
  <si>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</si>
  <si>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</si>
  <si>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</si>
  <si>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</si>
  <si>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</si>
  <si>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</si>
  <si>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</si>
  <si>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</si>
  <si>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</si>
  <si>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</si>
  <si>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</si>
  <si>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</si>
  <si>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</si>
  <si>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</si>
  <si>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</si>
  <si>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</si>
  <si>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</si>
  <si>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</si>
  <si>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</si>
  <si>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</si>
  <si>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</si>
  <si>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</si>
  <si>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</si>
  <si>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</si>
  <si>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</si>
  <si>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</si>
  <si>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</si>
  <si>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</si>
  <si>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</si>
  <si>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</si>
  <si>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</si>
  <si>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</si>
  <si>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</si>
  <si>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</si>
  <si>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</si>
  <si>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</si>
  <si>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</si>
  <si>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</si>
  <si>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</si>
  <si>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</si>
  <si>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</si>
  <si>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</si>
  <si>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</si>
  <si>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</si>
  <si>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</si>
  <si>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</si>
  <si>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</si>
  <si>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</si>
  <si>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</si>
  <si>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</si>
  <si>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</si>
  <si>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</si>
  <si>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</si>
  <si>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</si>
  <si>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</si>
  <si>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</si>
  <si>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</si>
  <si>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</si>
  <si>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</si>
  <si>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</si>
  <si>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</si>
  <si>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</si>
  <si>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</si>
  <si>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</si>
  <si>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</si>
  <si>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</si>
  <si>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</si>
  <si>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</si>
  <si>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</si>
  <si>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</si>
  <si>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</si>
  <si>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</si>
  <si>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</si>
  <si>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</si>
  <si>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</si>
  <si>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</si>
  <si>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</si>
  <si>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</si>
  <si>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</si>
  <si>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</si>
  <si>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</si>
  <si>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</si>
  <si>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</si>
  <si>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</si>
  <si>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</si>
  <si>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</si>
  <si>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</si>
  <si>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</si>
  <si>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</si>
  <si>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</si>
  <si>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</si>
  <si>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</si>
  <si>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</si>
  <si>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</si>
  <si>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</si>
  <si>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</si>
  <si>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</si>
  <si>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</si>
  <si>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</si>
  <si>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</si>
  <si>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</si>
  <si>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</si>
  <si>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</si>
  <si>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</si>
  <si>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</si>
  <si>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</si>
  <si>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</si>
  <si>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</si>
  <si>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</si>
  <si>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</si>
  <si>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</si>
  <si>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</si>
  <si>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</si>
  <si>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</si>
  <si>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</si>
  <si>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</si>
  <si>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</si>
  <si>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</si>
  <si>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</si>
  <si>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</si>
  <si>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</si>
  <si>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</si>
  <si>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</si>
  <si>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</si>
  <si>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</si>
  <si>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</si>
  <si>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</si>
  <si>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</si>
  <si>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</si>
  <si>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</si>
  <si>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</si>
  <si>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</si>
  <si>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</si>
  <si>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</si>
  <si>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</si>
  <si>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</si>
  <si>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</si>
  <si>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</si>
  <si>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</si>
  <si>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</si>
  <si>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</si>
  <si>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</si>
  <si>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</si>
  <si>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</si>
  <si>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</si>
  <si>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</si>
  <si>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</si>
  <si>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</si>
  <si>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</si>
  <si>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</si>
  <si>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</si>
  <si>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</si>
  <si>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</si>
  <si>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</si>
  <si>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</si>
  <si>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</si>
  <si>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</si>
  <si>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</si>
  <si>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</si>
  <si>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</si>
  <si>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</si>
  <si>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</si>
  <si>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</si>
  <si>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</si>
  <si>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</si>
  <si>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</si>
  <si>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</si>
  <si>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</si>
  <si>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</si>
  <si>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</si>
  <si>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</si>
  <si>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</si>
  <si>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</si>
  <si>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</si>
  <si>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</si>
  <si>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</si>
  <si>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</si>
  <si>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</si>
  <si>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</si>
  <si>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</si>
  <si>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</si>
  <si>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</si>
  <si>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</si>
  <si>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</si>
  <si>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</si>
  <si>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</si>
  <si>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</si>
  <si>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</si>
  <si>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</si>
  <si>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</si>
  <si>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</si>
  <si>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</si>
  <si>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</si>
  <si>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</si>
  <si>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</si>
  <si>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</si>
  <si>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</si>
  <si>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</si>
  <si>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</si>
  <si>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</si>
  <si>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</si>
  <si>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</si>
  <si>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</si>
  <si>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</si>
  <si>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</si>
  <si>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</si>
  <si>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</si>
  <si>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</si>
  <si>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</si>
  <si>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</si>
  <si>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</si>
  <si>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</si>
  <si>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</si>
  <si>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</si>
  <si>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</si>
  <si>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</si>
  <si>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</si>
  <si>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</si>
  <si>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</si>
  <si>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</si>
  <si>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</si>
  <si>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</si>
  <si>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</si>
  <si>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</si>
  <si>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</si>
  <si>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</si>
  <si>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</si>
  <si>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</si>
  <si>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</si>
  <si>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</si>
  <si>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</si>
  <si>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</si>
  <si>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</si>
  <si>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</si>
  <si>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</si>
  <si>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</si>
  <si>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</si>
  <si>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</si>
  <si>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</si>
  <si>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</si>
  <si>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</si>
  <si>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</si>
  <si>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</si>
  <si>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</si>
  <si>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</si>
  <si>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</si>
  <si>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</si>
  <si>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</si>
  <si>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</si>
  <si>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</si>
  <si>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</si>
  <si>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</si>
  <si>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</si>
  <si>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</si>
  <si>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</si>
  <si>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</si>
  <si>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</si>
  <si>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</si>
  <si>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</si>
  <si>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</si>
  <si>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</si>
  <si>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</si>
  <si>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</si>
  <si>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</si>
  <si>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</si>
  <si>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</si>
  <si>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</si>
  <si>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</si>
  <si>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</si>
  <si>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</si>
  <si>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</si>
  <si>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</si>
  <si>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</si>
  <si>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</si>
  <si>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</si>
  <si>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</si>
  <si>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</si>
  <si>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</si>
  <si>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</si>
  <si>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</si>
  <si>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</si>
  <si>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</si>
  <si>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</si>
  <si>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</si>
  <si>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</si>
  <si>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</si>
  <si>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</si>
  <si>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</si>
  <si>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</si>
  <si>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</si>
  <si>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</si>
  <si>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</si>
  <si>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</si>
  <si>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</si>
  <si>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</si>
  <si>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</si>
  <si>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</si>
  <si>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</si>
  <si>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</si>
  <si>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</si>
  <si>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</si>
  <si>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</si>
  <si>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</si>
  <si>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</si>
  <si>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</si>
  <si>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</si>
  <si>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</si>
  <si>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</si>
  <si>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</si>
  <si>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</si>
  <si>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</si>
  <si>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</si>
  <si>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</si>
  <si>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</si>
  <si>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</si>
  <si>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</si>
  <si>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</si>
  <si>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</si>
  <si>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</si>
  <si>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</si>
  <si>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</si>
  <si>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</si>
  <si>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</si>
  <si>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</si>
  <si>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</si>
  <si>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</si>
  <si>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</si>
  <si>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</si>
  <si>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</si>
  <si>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</si>
  <si>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</si>
  <si>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</si>
  <si>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</si>
  <si>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</si>
  <si>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</si>
  <si>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</si>
  <si>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</si>
  <si>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</si>
  <si>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</si>
  <si>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</si>
  <si>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</si>
  <si>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</si>
  <si>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</si>
  <si>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</si>
  <si>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</si>
  <si>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</si>
  <si>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</si>
  <si>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</si>
  <si>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</si>
  <si>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</si>
  <si>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</si>
  <si>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</si>
  <si>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</si>
  <si>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</si>
  <si>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</si>
  <si>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</si>
  <si>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</si>
  <si>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</si>
  <si>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</si>
  <si>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</si>
  <si>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</si>
  <si>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</si>
  <si>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</si>
  <si>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</si>
  <si>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</si>
  <si>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</si>
  <si>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</si>
  <si>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</si>
  <si>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</si>
  <si>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</si>
  <si>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</si>
  <si>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</si>
  <si>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</si>
  <si>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</si>
  <si>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</si>
  <si>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</si>
  <si>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</si>
  <si>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</si>
  <si>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</si>
  <si>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</si>
  <si>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</si>
  <si>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</si>
  <si>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</si>
  <si>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</si>
  <si>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</si>
  <si>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</si>
  <si>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</si>
  <si>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</si>
  <si>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</si>
  <si>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</si>
  <si>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</si>
  <si>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</si>
  <si>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</si>
  <si>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</si>
  <si>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</si>
  <si>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</si>
  <si>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</si>
  <si>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</si>
  <si>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</si>
  <si>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</si>
  <si>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</si>
  <si>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</si>
  <si>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</si>
  <si>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</si>
  <si>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</si>
  <si>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</si>
  <si>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</si>
  <si>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</si>
  <si>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</si>
  <si>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</si>
  <si>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</si>
  <si>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</si>
  <si>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</si>
  <si>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</si>
  <si>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</si>
  <si>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</si>
  <si>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</si>
  <si>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</si>
  <si>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</si>
  <si>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</si>
  <si>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</si>
  <si>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</si>
  <si>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</si>
  <si>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</si>
  <si>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</si>
  <si>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</si>
  <si>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</si>
  <si>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</si>
  <si>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</si>
  <si>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</si>
  <si>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</si>
  <si>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</si>
  <si>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</si>
  <si>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</si>
  <si>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</si>
  <si>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</si>
  <si>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</si>
  <si>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</si>
  <si>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</si>
  <si>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</si>
  <si>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</si>
  <si>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</si>
  <si>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</si>
  <si>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</si>
  <si>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</si>
  <si>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</si>
  <si>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</si>
  <si>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</si>
  <si>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</si>
  <si>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</si>
  <si>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</si>
  <si>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</si>
  <si>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</si>
  <si>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</si>
  <si>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</si>
  <si>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</si>
  <si>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</si>
  <si>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</si>
  <si>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</si>
  <si>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</si>
  <si>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</si>
  <si>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</si>
  <si>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</si>
  <si>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</si>
  <si>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</si>
  <si>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</si>
  <si>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</si>
  <si>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</si>
  <si>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</si>
  <si>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</si>
  <si>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</si>
  <si>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</si>
  <si>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</si>
  <si>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</si>
  <si>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</si>
  <si>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</si>
  <si>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</si>
  <si>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</si>
  <si>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</si>
  <si>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</si>
  <si>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</si>
  <si>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</si>
  <si>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</si>
  <si>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</si>
  <si>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</si>
  <si>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</si>
  <si>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</si>
  <si>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</si>
  <si>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</si>
  <si>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</si>
  <si>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</si>
  <si>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</si>
  <si>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</si>
  <si>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</si>
  <si>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</si>
  <si>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</si>
  <si>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</si>
  <si>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</si>
  <si>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</si>
  <si>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</si>
  <si>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</si>
  <si>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</si>
  <si>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</si>
  <si>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</si>
  <si>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</si>
  <si>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</si>
  <si>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</si>
  <si>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</si>
  <si>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</si>
  <si>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</si>
  <si>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</si>
  <si>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</si>
  <si>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</si>
  <si>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</si>
  <si>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</si>
  <si>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</si>
  <si>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</si>
  <si>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</si>
  <si>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</si>
  <si>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</si>
  <si>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</si>
  <si>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</si>
  <si>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</si>
  <si>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</si>
  <si>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</si>
  <si>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</si>
  <si>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</si>
  <si>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</si>
  <si>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</si>
  <si>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</si>
  <si>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</si>
  <si>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</si>
  <si>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</si>
  <si>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</si>
  <si>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</si>
  <si>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</si>
  <si>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</si>
  <si>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</si>
  <si>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</si>
  <si>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</si>
  <si>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</si>
  <si>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</si>
  <si>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</si>
  <si>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</si>
  <si>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</si>
  <si>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</si>
  <si>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</si>
  <si>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</si>
  <si>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</si>
  <si>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</si>
  <si>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</si>
  <si>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</si>
  <si>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</si>
  <si>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</si>
  <si>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</si>
  <si>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</si>
  <si>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</si>
  <si>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</si>
  <si>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</si>
  <si>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</si>
  <si>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</si>
  <si>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</si>
  <si>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</si>
  <si>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</si>
  <si>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</si>
  <si>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</si>
  <si>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</si>
  <si>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</si>
  <si>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</si>
  <si>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</si>
  <si>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</si>
  <si>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</si>
  <si>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</si>
  <si>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</si>
  <si>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</si>
  <si>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</si>
  <si>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</si>
  <si>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</si>
  <si>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</si>
  <si>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</si>
  <si>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</si>
  <si>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</si>
  <si>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</si>
  <si>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</si>
  <si>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</si>
  <si>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</si>
  <si>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</si>
  <si>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</si>
  <si>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</si>
  <si>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</si>
  <si>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</si>
  <si>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</si>
  <si>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</si>
  <si>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</si>
  <si>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</si>
  <si>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</si>
  <si>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</si>
  <si>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</si>
  <si>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</si>
  <si>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</si>
  <si>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</si>
  <si>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</si>
  <si>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</si>
  <si>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</si>
  <si>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</si>
  <si>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</si>
  <si>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</si>
  <si>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</si>
  <si>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</si>
  <si>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</si>
  <si>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</si>
  <si>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</si>
  <si>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</si>
  <si>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</si>
  <si>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</si>
  <si>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</si>
  <si>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</si>
  <si>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</si>
  <si>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</si>
  <si>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</si>
  <si>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</si>
  <si>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</si>
  <si>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</si>
  <si>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</si>
  <si>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</si>
  <si>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</si>
  <si>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</si>
  <si>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</si>
  <si>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</si>
  <si>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</si>
  <si>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</si>
  <si>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</si>
  <si>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</si>
  <si>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</si>
  <si>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</si>
  <si>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</si>
  <si>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</si>
  <si>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</si>
  <si>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</si>
  <si>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</si>
  <si>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</si>
  <si>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</si>
  <si>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</si>
  <si>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</si>
  <si>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</si>
  <si>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</si>
  <si>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</si>
  <si>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</si>
  <si>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</si>
  <si>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</si>
  <si>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</si>
  <si>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</si>
  <si>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</si>
  <si>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</si>
  <si>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</si>
  <si>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</si>
  <si>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</si>
  <si>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</si>
  <si>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</si>
  <si>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</si>
  <si>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</si>
  <si>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</si>
  <si>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</si>
  <si>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</si>
  <si>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</si>
  <si>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</si>
  <si>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</si>
  <si>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</si>
  <si>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</si>
  <si>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</si>
  <si>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</si>
  <si>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</si>
  <si>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</si>
  <si>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</si>
  <si>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</si>
  <si>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</si>
  <si>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</si>
  <si>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</si>
  <si>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</si>
  <si>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</si>
  <si>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</si>
  <si>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</si>
  <si>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</si>
  <si>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</si>
  <si>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</si>
  <si>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</si>
  <si>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</si>
  <si>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</si>
  <si>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</si>
  <si>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</si>
  <si>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</si>
  <si>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</si>
  <si>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</si>
  <si>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</si>
  <si>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</si>
  <si>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</si>
  <si>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</si>
  <si>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</si>
  <si>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</si>
  <si>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</si>
  <si>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</si>
  <si>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</si>
  <si>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</si>
  <si>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</si>
  <si>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</si>
  <si>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</si>
  <si>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</si>
  <si>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</si>
  <si>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</si>
  <si>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</si>
  <si>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</si>
  <si>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</si>
  <si>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</si>
  <si>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</si>
  <si>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</si>
  <si>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</si>
  <si>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</si>
  <si>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</si>
  <si>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</si>
  <si>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</si>
  <si>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</si>
  <si>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</si>
  <si>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</si>
  <si>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</si>
  <si>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</si>
  <si>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</si>
  <si>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</si>
  <si>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</si>
  <si>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</si>
  <si>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</si>
  <si>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</si>
  <si>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</si>
  <si>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</si>
  <si>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</si>
  <si>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</si>
  <si>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</si>
  <si>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</si>
  <si>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</si>
  <si>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</si>
  <si>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</si>
  <si>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</si>
  <si>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</si>
  <si>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</si>
  <si>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</si>
  <si>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</si>
  <si>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</si>
  <si>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</si>
  <si>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</si>
  <si>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</si>
  <si>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</si>
  <si>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</si>
  <si>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</si>
  <si>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</si>
  <si>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</si>
  <si>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</si>
  <si>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</si>
  <si>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</si>
  <si>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</si>
  <si>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</si>
  <si>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</si>
  <si>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</si>
  <si>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</si>
  <si>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</si>
  <si>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</si>
  <si>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</si>
  <si>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</si>
  <si>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</si>
  <si>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</si>
  <si>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</si>
  <si>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</si>
  <si>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</si>
  <si>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</si>
  <si>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</si>
  <si>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</si>
  <si>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</si>
  <si>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</si>
  <si>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</si>
  <si>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</si>
  <si>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</si>
  <si>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</si>
  <si>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</si>
  <si>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</si>
  <si>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</si>
  <si>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</si>
  <si>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</si>
  <si>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</si>
  <si>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</si>
  <si>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</si>
  <si>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</si>
  <si>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</si>
  <si>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</si>
  <si>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</si>
  <si>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</si>
  <si>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</si>
  <si>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</si>
  <si>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</si>
  <si>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</si>
  <si>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</si>
  <si>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</si>
  <si>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</si>
  <si>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</si>
  <si>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</si>
  <si>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</si>
  <si>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</si>
  <si>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</si>
  <si>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</si>
  <si>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</si>
  <si>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</si>
  <si>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</si>
  <si>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</si>
  <si>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</si>
  <si>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</si>
  <si>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</si>
  <si>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</si>
  <si>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</si>
  <si>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</si>
  <si>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</si>
  <si>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</si>
  <si>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</si>
  <si>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</si>
  <si>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</si>
  <si>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</si>
  <si>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</si>
  <si>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</si>
  <si>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</si>
  <si>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</si>
  <si>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</si>
  <si>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</si>
  <si>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</si>
  <si>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</si>
  <si>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</si>
  <si>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</si>
  <si>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</si>
  <si>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</si>
  <si>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</si>
  <si>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</si>
  <si>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</si>
  <si>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</si>
  <si>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</si>
  <si>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</si>
  <si>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</si>
  <si>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</si>
  <si>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</si>
  <si>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</si>
  <si>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</si>
  <si>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</si>
  <si>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</si>
  <si>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</si>
  <si>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</si>
  <si>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</si>
  <si>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</si>
  <si>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</si>
  <si>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</si>
  <si>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</si>
  <si>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</si>
  <si>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</si>
  <si>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</si>
  <si>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</si>
  <si>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</si>
  <si>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</si>
  <si>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</si>
  <si>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</si>
  <si>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</si>
  <si>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</si>
  <si>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</si>
  <si>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</si>
  <si>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</si>
  <si>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</si>
  <si>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</si>
  <si>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</si>
  <si>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</si>
  <si>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</si>
  <si>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</si>
  <si>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</si>
  <si>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</si>
  <si>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</si>
  <si>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</si>
  <si>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</si>
  <si>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</si>
  <si>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</si>
  <si>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</si>
  <si>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</si>
  <si>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</si>
  <si>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</si>
  <si>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</si>
  <si>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</si>
  <si>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</si>
  <si>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</si>
  <si>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</si>
  <si>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</si>
  <si>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</si>
  <si>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</si>
  <si>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</si>
  <si>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</si>
  <si>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</si>
  <si>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</si>
  <si>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</si>
  <si>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</si>
  <si>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</si>
  <si>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</si>
  <si>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</si>
  <si>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</si>
  <si>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</si>
  <si>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</si>
  <si>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</si>
  <si>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</si>
  <si>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</si>
  <si>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</si>
  <si>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</si>
  <si>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</si>
  <si>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</si>
  <si>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</si>
  <si>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</si>
  <si>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</si>
  <si>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</si>
  <si>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</si>
  <si>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</si>
  <si>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</si>
  <si>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</si>
  <si>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</si>
  <si>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</si>
  <si>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</si>
  <si>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</si>
  <si>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</si>
  <si>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</si>
  <si>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</si>
  <si>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</si>
  <si>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</si>
  <si>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</si>
  <si>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</si>
  <si>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</si>
  <si>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</si>
  <si>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</si>
  <si>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</si>
  <si>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</si>
  <si>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</si>
  <si>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</si>
  <si>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</si>
  <si>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</si>
  <si>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</si>
  <si>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</si>
  <si>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</si>
  <si>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</si>
  <si>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</si>
  <si>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</si>
  <si>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</si>
  <si>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</si>
  <si>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</si>
  <si>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</si>
  <si>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</si>
  <si>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</si>
  <si>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</si>
  <si>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</si>
  <si>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</si>
  <si>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</si>
  <si>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</si>
  <si>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</si>
  <si>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</si>
  <si>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</si>
  <si>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</si>
  <si>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</si>
  <si>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</si>
  <si>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</si>
  <si>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</si>
  <si>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</si>
  <si>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</si>
  <si>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</si>
  <si>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</si>
  <si>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</si>
  <si>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</si>
  <si>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</si>
  <si>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</si>
  <si>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</si>
  <si>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</si>
  <si>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</si>
  <si>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</si>
  <si>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</si>
  <si>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</si>
  <si>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</si>
  <si>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</si>
  <si>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</si>
  <si>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</si>
  <si>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</si>
  <si>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</si>
  <si>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</si>
  <si>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</si>
  <si>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</si>
  <si>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</si>
  <si>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</si>
  <si>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</si>
  <si>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</si>
  <si>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</si>
  <si>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</si>
  <si>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</si>
  <si>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</si>
  <si>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</si>
  <si>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</si>
  <si>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</si>
  <si>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</si>
  <si>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</si>
  <si>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</si>
  <si>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</si>
  <si>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</si>
  <si>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</si>
  <si>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</si>
  <si>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</si>
  <si>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</si>
  <si>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</si>
  <si>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</si>
  <si>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</si>
  <si>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</si>
  <si>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</si>
  <si>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</si>
  <si>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</si>
  <si>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</si>
  <si>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</si>
  <si>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</si>
  <si>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</si>
  <si>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</si>
  <si>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</si>
  <si>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</si>
  <si>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</si>
  <si>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</si>
  <si>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</si>
  <si>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</si>
  <si>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</si>
  <si>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</si>
  <si>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</si>
  <si>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</si>
  <si>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</si>
  <si>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</si>
  <si>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</si>
  <si>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</si>
  <si>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</si>
  <si>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</si>
  <si>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</si>
  <si>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</si>
  <si>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</si>
  <si>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</si>
  <si>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</si>
  <si>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</si>
  <si>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</si>
  <si>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</si>
  <si>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</si>
  <si>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</si>
  <si>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</si>
  <si>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</si>
  <si>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</si>
  <si>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</si>
  <si>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</si>
  <si>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</si>
  <si>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</si>
  <si>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</si>
  <si>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</si>
  <si>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</si>
  <si>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</si>
  <si>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</si>
  <si>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</si>
  <si>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</si>
  <si>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</si>
  <si>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</si>
  <si>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</si>
  <si>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</si>
  <si>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</si>
  <si>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</si>
  <si>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</si>
  <si>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</si>
  <si>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</si>
  <si>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</si>
  <si>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</si>
  <si>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</si>
  <si>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</si>
  <si>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</si>
  <si>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</si>
  <si>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</si>
  <si>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</si>
  <si>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</si>
  <si>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</si>
  <si>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</si>
  <si>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</si>
  <si>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</si>
  <si>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</si>
  <si>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</si>
  <si>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</si>
  <si>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</si>
  <si>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</si>
  <si>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</si>
  <si>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</si>
  <si>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</si>
  <si>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</si>
  <si>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</si>
  <si>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</si>
  <si>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</si>
  <si>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</si>
  <si>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</si>
  <si>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</si>
  <si>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</si>
  <si>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</si>
  <si>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</si>
  <si>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</si>
  <si>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</si>
  <si>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</si>
  <si>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</si>
  <si>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</si>
  <si>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</si>
  <si>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</si>
  <si>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</si>
  <si>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</si>
  <si>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</si>
  <si>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</si>
  <si>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</si>
  <si>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</si>
  <si>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</si>
  <si>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</si>
  <si>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</si>
  <si>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</si>
  <si>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</si>
  <si>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</si>
  <si>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</si>
  <si>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</si>
  <si>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</si>
  <si>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</si>
  <si>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</si>
  <si>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</si>
  <si>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</si>
  <si>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</si>
  <si>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</si>
  <si>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</si>
  <si>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</si>
  <si>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</si>
  <si>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</si>
  <si>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</si>
  <si>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</si>
  <si>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</si>
  <si>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</si>
  <si>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</si>
  <si>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</si>
  <si>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</si>
  <si>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</si>
  <si>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</si>
  <si>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</si>
  <si>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</si>
  <si>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</si>
  <si>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</si>
  <si>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</si>
  <si>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</si>
  <si>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</si>
  <si>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</si>
  <si>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</si>
  <si>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</si>
  <si>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</si>
  <si>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</si>
  <si>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</si>
  <si>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</si>
  <si>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</si>
  <si>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</si>
  <si>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</si>
  <si>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</si>
  <si>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</si>
  <si>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</si>
  <si>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</si>
  <si>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</si>
  <si>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</si>
  <si>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</si>
  <si>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</si>
  <si>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</si>
  <si>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</si>
  <si>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</si>
  <si>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</si>
  <si>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</si>
  <si>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</si>
  <si>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</si>
  <si>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</si>
  <si>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</si>
  <si>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</si>
  <si>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</si>
  <si>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</si>
  <si>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</si>
  <si>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</si>
  <si>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</si>
  <si>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</si>
  <si>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</si>
  <si>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</si>
  <si>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</si>
  <si>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</si>
  <si>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</si>
  <si>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</si>
  <si>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</si>
  <si>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</si>
  <si>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</si>
  <si>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</si>
  <si>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</si>
  <si>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</si>
  <si>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</si>
  <si>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</si>
  <si>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</si>
  <si>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</si>
  <si>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</si>
  <si>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</si>
  <si>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</si>
  <si>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</si>
  <si>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</si>
  <si>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</si>
  <si>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</si>
  <si>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</si>
  <si>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</si>
  <si>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</si>
  <si>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</si>
  <si>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</si>
  <si>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</si>
  <si>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</si>
  <si>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</si>
  <si>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</si>
  <si>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</si>
  <si>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</si>
  <si>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</si>
  <si>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</si>
  <si>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</si>
  <si>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</si>
  <si>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</si>
  <si>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</si>
  <si>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</si>
  <si>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</si>
  <si>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</si>
  <si>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</si>
  <si>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</si>
  <si>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</si>
  <si>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</si>
  <si>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</si>
  <si>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</si>
  <si>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</si>
  <si>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</si>
  <si>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</si>
  <si>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</si>
  <si>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</si>
  <si>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</si>
  <si>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</si>
  <si>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</si>
  <si>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</si>
  <si>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</si>
  <si>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</si>
  <si>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</si>
  <si>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</si>
  <si>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</si>
  <si>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</si>
  <si>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</si>
  <si>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</si>
  <si>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</si>
  <si>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</si>
  <si>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</si>
  <si>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</si>
  <si>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</si>
  <si>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</si>
  <si>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</si>
  <si>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</si>
  <si>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</si>
  <si>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</si>
  <si>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</si>
  <si>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</si>
  <si>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</si>
  <si>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</si>
  <si>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</si>
  <si>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</si>
  <si>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</si>
  <si>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</si>
  <si>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</si>
  <si>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</si>
  <si>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</si>
  <si>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</si>
  <si>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</si>
  <si>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</si>
  <si>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</si>
  <si>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</si>
  <si>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</si>
  <si>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</si>
  <si>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</si>
  <si>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</si>
  <si>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</si>
  <si>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</si>
  <si>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</si>
  <si>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</si>
  <si>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</si>
  <si>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</si>
  <si>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</si>
  <si>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</si>
  <si>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</si>
  <si>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</si>
  <si>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</si>
  <si>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</si>
  <si>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</si>
  <si>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</si>
  <si>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</si>
  <si>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</si>
  <si>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</si>
  <si>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</si>
  <si>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</si>
  <si>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</si>
  <si>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</si>
  <si>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</si>
  <si>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</si>
  <si>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</si>
  <si>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</si>
  <si>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</si>
  <si>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</si>
  <si>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</si>
  <si>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</si>
  <si>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</si>
  <si>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</si>
  <si>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</si>
  <si>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</si>
  <si>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</si>
  <si>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</si>
  <si>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</si>
  <si>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</si>
  <si>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</si>
  <si>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</si>
  <si>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</si>
  <si>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</si>
  <si>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</si>
  <si>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</si>
  <si>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</si>
  <si>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</si>
  <si>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</si>
  <si>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</si>
  <si>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</si>
  <si>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</si>
  <si>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</si>
  <si>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</si>
  <si>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</si>
  <si>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</si>
  <si>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</si>
  <si>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</si>
  <si>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</si>
  <si>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</si>
  <si>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</si>
  <si>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</si>
  <si>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</si>
  <si>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</si>
  <si>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</si>
  <si>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</si>
  <si>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</si>
  <si>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</si>
  <si>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</si>
  <si>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</si>
  <si>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</si>
  <si>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</si>
  <si>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</si>
  <si>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</si>
  <si>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</si>
  <si>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</si>
  <si>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</si>
  <si>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</si>
  <si>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</si>
  <si>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</si>
  <si>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</si>
  <si>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</si>
  <si>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</si>
  <si>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</si>
  <si>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</si>
  <si>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</si>
  <si>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</si>
  <si>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</si>
  <si>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</si>
  <si>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</si>
  <si>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</si>
  <si>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</si>
  <si>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</si>
  <si>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</si>
  <si>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</si>
  <si>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</si>
  <si>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</si>
  <si>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</si>
  <si>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</si>
  <si>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</si>
  <si>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</si>
  <si>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</si>
  <si>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</si>
  <si>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</si>
  <si>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</si>
  <si>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</si>
  <si>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</si>
  <si>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</si>
  <si>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</si>
  <si>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</si>
  <si>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</si>
  <si>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</si>
  <si>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</si>
  <si>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</si>
  <si>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</si>
  <si>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</si>
  <si>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</si>
  <si>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</si>
  <si>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</si>
  <si>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</si>
  <si>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</si>
  <si>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</si>
  <si>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</si>
  <si>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</si>
  <si>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</si>
  <si>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</si>
  <si>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</si>
  <si>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</si>
  <si>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</si>
  <si>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</si>
  <si>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</si>
  <si>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</si>
  <si>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</si>
  <si>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</si>
  <si>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</si>
  <si>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</si>
  <si>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</si>
  <si>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</si>
  <si>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</si>
  <si>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</si>
  <si>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</si>
  <si>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</si>
  <si>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</si>
  <si>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</si>
  <si>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</si>
  <si>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</si>
  <si>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</si>
  <si>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</si>
  <si>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</si>
  <si>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</si>
  <si>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</si>
  <si>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</si>
  <si>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</si>
  <si>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</si>
  <si>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</si>
  <si>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</si>
  <si>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</si>
  <si>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</si>
  <si>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</si>
  <si>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</si>
  <si>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</si>
  <si>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</si>
  <si>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</si>
  <si>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</si>
  <si>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</si>
  <si>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</si>
  <si>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</si>
  <si>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</si>
  <si>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</si>
  <si>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</si>
  <si>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</si>
  <si>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</si>
  <si>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</si>
  <si>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</si>
  <si>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</si>
  <si>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</si>
  <si>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</si>
  <si>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</si>
  <si>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</si>
  <si>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</si>
  <si>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</si>
  <si>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</si>
  <si>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</si>
  <si>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</si>
  <si>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</si>
  <si>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</si>
  <si>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</si>
  <si>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</si>
  <si>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</si>
  <si>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</si>
  <si>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</si>
  <si>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</si>
  <si>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</si>
  <si>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</si>
  <si>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</si>
  <si>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</si>
  <si>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</si>
  <si>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</si>
  <si>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</si>
  <si>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</si>
  <si>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</si>
  <si>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</si>
  <si>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</si>
  <si>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</si>
  <si>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</si>
  <si>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</si>
  <si>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</si>
  <si>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</si>
  <si>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</si>
  <si>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</si>
  <si>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</si>
  <si>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</si>
  <si>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</si>
  <si>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</si>
  <si>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</si>
  <si>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</si>
  <si>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</si>
  <si>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</si>
  <si>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</si>
  <si>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</si>
  <si>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</si>
  <si>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</si>
  <si>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</si>
  <si>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</si>
  <si>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</si>
  <si>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</si>
  <si>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</si>
  <si>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</si>
  <si>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</si>
  <si>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</si>
  <si>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</si>
  <si>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</si>
  <si>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</si>
  <si>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</si>
  <si>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</si>
  <si>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</si>
  <si>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</si>
  <si>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</si>
  <si>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</si>
  <si>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</si>
  <si>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</si>
  <si>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</si>
  <si>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</si>
  <si>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</si>
  <si>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</si>
  <si>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</si>
  <si>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</si>
  <si>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</si>
  <si>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</si>
  <si>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</si>
  <si>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</si>
  <si>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</si>
  <si>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</si>
  <si>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</si>
  <si>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</si>
  <si>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</si>
  <si>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</si>
  <si>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</si>
  <si>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</si>
  <si>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</si>
  <si>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</si>
  <si>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</si>
  <si>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</si>
  <si>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</si>
  <si>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</si>
  <si>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</si>
  <si>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</si>
  <si>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</si>
  <si>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</si>
  <si>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</si>
  <si>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</si>
  <si>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</si>
  <si>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</si>
  <si>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</si>
  <si>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</si>
  <si>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</si>
  <si>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</si>
  <si>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</si>
  <si>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</si>
  <si>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</si>
  <si>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</si>
  <si>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</si>
  <si>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</si>
  <si>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</si>
  <si>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</si>
  <si>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</si>
  <si>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</si>
  <si>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</si>
  <si>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</si>
  <si>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</si>
  <si>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</si>
  <si>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</si>
  <si>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</si>
  <si>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</si>
  <si>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</si>
  <si>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</si>
  <si>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</si>
  <si>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</si>
  <si>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</si>
  <si>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</si>
  <si>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</si>
  <si>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</si>
  <si>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</si>
  <si>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</si>
  <si>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</si>
  <si>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</si>
  <si>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</si>
  <si>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</si>
  <si>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</si>
  <si>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</si>
  <si>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</si>
  <si>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</si>
  <si>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</si>
  <si>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</si>
  <si>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</si>
  <si>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</si>
  <si>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</si>
  <si>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</si>
  <si>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</si>
  <si>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</si>
  <si>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</si>
  <si>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</si>
  <si>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</si>
  <si>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</si>
  <si>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</si>
  <si>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</si>
  <si>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</si>
  <si>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</si>
  <si>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</si>
  <si>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</si>
  <si>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</si>
  <si>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</si>
  <si>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</si>
  <si>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</si>
  <si>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</si>
  <si>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</si>
  <si>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</si>
  <si>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</si>
  <si>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</si>
  <si>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</si>
  <si>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</si>
  <si>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</si>
  <si>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</si>
  <si>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</si>
  <si>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</si>
  <si>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</si>
  <si>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</si>
  <si>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</si>
  <si>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</si>
  <si>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</si>
  <si>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</si>
  <si>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</si>
  <si>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</si>
  <si>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</si>
  <si>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</si>
  <si>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</si>
  <si>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</si>
  <si>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</si>
  <si>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</si>
  <si>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</si>
  <si>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</si>
  <si>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</si>
  <si>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</si>
  <si>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</si>
  <si>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</si>
  <si>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</si>
  <si>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</si>
  <si>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</si>
  <si>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</si>
  <si>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</si>
  <si>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</si>
  <si>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</si>
  <si>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</si>
  <si>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</si>
  <si>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</si>
  <si>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</si>
  <si>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</si>
  <si>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</si>
  <si>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</si>
  <si>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</si>
  <si>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</si>
  <si>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</si>
  <si>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</si>
  <si>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</si>
  <si>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</si>
  <si>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</si>
  <si>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</si>
  <si>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</si>
  <si>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</si>
  <si>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</si>
  <si>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</si>
  <si>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</si>
  <si>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</si>
  <si>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</si>
  <si>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</si>
  <si>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</si>
  <si>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</si>
  <si>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</si>
  <si>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</si>
  <si>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</si>
  <si>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</si>
  <si>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</si>
  <si>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</si>
  <si>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</si>
  <si>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</si>
  <si>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</si>
  <si>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</si>
  <si>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</si>
  <si>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</si>
  <si>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</si>
  <si>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</si>
  <si>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</si>
  <si>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</si>
  <si>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</si>
  <si>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</si>
  <si>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</si>
  <si>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</si>
  <si>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</si>
  <si>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</si>
  <si>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</si>
  <si>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</si>
  <si>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</si>
  <si>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</si>
  <si>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</si>
  <si>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</si>
  <si>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</si>
  <si>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</si>
  <si>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</si>
  <si>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</si>
  <si>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</si>
  <si>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</si>
  <si>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</si>
  <si>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</si>
  <si>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</si>
  <si>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</si>
  <si>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</si>
  <si>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</si>
  <si>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</si>
  <si>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</si>
  <si>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</si>
  <si>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</si>
  <si>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</si>
  <si>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</si>
  <si>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</si>
  <si>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</si>
  <si>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</si>
  <si>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</si>
  <si>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</si>
  <si>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</si>
  <si>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</si>
  <si>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</si>
  <si>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</si>
  <si>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</si>
  <si>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</si>
  <si>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</si>
  <si>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</si>
  <si>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</si>
  <si>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</si>
  <si>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</si>
  <si>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</si>
  <si>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</si>
  <si>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</si>
  <si>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</si>
  <si>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</si>
  <si>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</si>
  <si>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</si>
  <si>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</si>
  <si>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</si>
  <si>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</si>
  <si>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</si>
  <si>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</si>
  <si>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</si>
  <si>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</si>
  <si>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</si>
  <si>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</si>
  <si>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</si>
  <si>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</si>
  <si>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</si>
  <si>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</si>
  <si>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</si>
  <si>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</si>
  <si>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</si>
  <si>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</si>
  <si>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</si>
  <si>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</si>
  <si>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</si>
  <si>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</si>
  <si>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</si>
  <si>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</si>
  <si>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</si>
  <si>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</si>
  <si>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</si>
  <si>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</si>
  <si>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</si>
  <si>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</si>
  <si>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</si>
  <si>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</si>
  <si>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</si>
  <si>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</si>
  <si>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</si>
  <si>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</si>
  <si>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</si>
  <si>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</si>
  <si>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</si>
  <si>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</si>
  <si>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</si>
  <si>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</si>
  <si>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</si>
  <si>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</si>
  <si>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</si>
  <si>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</si>
  <si>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</si>
  <si>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</si>
  <si>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</si>
  <si>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</si>
  <si>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</si>
  <si>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</si>
  <si>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</si>
  <si>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</si>
  <si>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</si>
  <si>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</si>
  <si>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</si>
  <si>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</si>
  <si>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</si>
  <si>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</si>
  <si>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</si>
  <si>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</si>
  <si>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</si>
  <si>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</si>
  <si>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</si>
  <si>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</si>
  <si>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</si>
  <si>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</si>
  <si>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</si>
  <si>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</si>
  <si>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</si>
  <si>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</si>
  <si>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</si>
  <si>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</si>
  <si>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</si>
  <si>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</si>
  <si>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</si>
  <si>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</si>
  <si>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</si>
  <si>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</si>
  <si>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</si>
  <si>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</si>
  <si>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</si>
  <si>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</si>
  <si>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</si>
  <si>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</si>
  <si>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</si>
  <si>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</si>
  <si>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</si>
  <si>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</si>
  <si>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</si>
  <si>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</si>
  <si>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</si>
  <si>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</si>
  <si>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</si>
  <si>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</si>
  <si>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</si>
  <si>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</si>
  <si>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</si>
  <si>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</si>
  <si>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</si>
  <si>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</si>
  <si>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</si>
  <si>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</si>
  <si>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</si>
  <si>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</si>
  <si>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</si>
  <si>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</si>
  <si>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</si>
  <si>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</si>
  <si>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</si>
  <si>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</si>
  <si>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</si>
  <si>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</si>
  <si>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</si>
  <si>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</si>
  <si>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</si>
  <si>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</si>
  <si>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</si>
  <si>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</si>
  <si>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</si>
  <si>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</si>
  <si>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</si>
  <si>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</si>
  <si>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</si>
  <si>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</si>
  <si>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</si>
  <si>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</si>
  <si>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</si>
  <si>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</si>
  <si>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</si>
  <si>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</si>
  <si>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</si>
  <si>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</si>
  <si>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</si>
  <si>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</si>
  <si>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</si>
  <si>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</si>
  <si>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</si>
  <si>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</si>
  <si>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</si>
  <si>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</si>
  <si>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</si>
  <si>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</si>
  <si>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</si>
  <si>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</si>
  <si>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</si>
  <si>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</si>
  <si>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</si>
  <si>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</si>
  <si>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</si>
  <si>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</si>
  <si>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</si>
  <si>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</si>
  <si>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</si>
  <si>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</si>
  <si>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</si>
  <si>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</si>
  <si>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</si>
  <si>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</si>
  <si>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</si>
  <si>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</si>
  <si>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</si>
  <si>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</si>
  <si>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</si>
  <si>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</si>
  <si>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</si>
  <si>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</si>
  <si>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</si>
  <si>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</si>
  <si>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</si>
  <si>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</si>
  <si>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</si>
  <si>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</si>
  <si>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</si>
  <si>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</si>
  <si>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</si>
  <si>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</si>
  <si>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</si>
  <si>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</si>
  <si>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</si>
  <si>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</si>
  <si>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</si>
  <si>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</si>
  <si>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</si>
  <si>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</si>
  <si>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</si>
  <si>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</si>
  <si>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</si>
  <si>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</si>
  <si>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</si>
  <si>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</si>
  <si>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</si>
  <si>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</si>
  <si>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</si>
  <si>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</si>
  <si>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</si>
  <si>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</si>
  <si>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</si>
  <si>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</si>
  <si>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</si>
  <si>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</si>
  <si>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</si>
  <si>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</si>
  <si>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</si>
  <si>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</si>
  <si>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</si>
  <si>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</si>
  <si>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</si>
  <si>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</si>
  <si>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</si>
  <si>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</si>
  <si>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</si>
  <si>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</si>
  <si>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</si>
  <si>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</si>
  <si>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</si>
  <si>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</si>
  <si>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</si>
  <si>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</si>
  <si>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</si>
  <si>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</si>
  <si>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</si>
  <si>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</si>
  <si>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</si>
  <si>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</si>
  <si>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</si>
  <si>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</si>
  <si>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</si>
  <si>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</si>
  <si>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</si>
  <si>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</si>
  <si>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</si>
  <si>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</si>
  <si>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</si>
  <si>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</si>
  <si>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</si>
  <si>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</si>
  <si>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</si>
  <si>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</si>
  <si>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</si>
  <si>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</si>
  <si>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</si>
  <si>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</si>
  <si>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</si>
  <si>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</si>
  <si>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</si>
  <si>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</si>
  <si>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</si>
  <si>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</si>
  <si>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</si>
  <si>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</si>
  <si>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</si>
  <si>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</si>
  <si>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</si>
  <si>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</si>
  <si>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</si>
  <si>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</si>
  <si>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</si>
  <si>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</si>
  <si>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</si>
  <si>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</si>
  <si>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</si>
  <si>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</si>
  <si>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</si>
  <si>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</si>
  <si>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</si>
  <si>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</si>
  <si>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</si>
  <si>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</si>
  <si>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</si>
  <si>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</si>
  <si>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</si>
  <si>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</si>
  <si>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</si>
  <si>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</si>
  <si>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</si>
  <si>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</si>
  <si>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</si>
  <si>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</si>
  <si>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</si>
  <si>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</si>
  <si>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</si>
  <si>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</si>
  <si>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</si>
  <si>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</si>
  <si>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</si>
  <si>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</si>
  <si>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</si>
  <si>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</si>
  <si>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</si>
  <si>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</si>
  <si>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</si>
  <si>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</si>
  <si>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</si>
  <si>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</si>
  <si>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</si>
  <si>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</si>
  <si>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</si>
  <si>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</si>
  <si>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</si>
  <si>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</si>
  <si>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</si>
  <si>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</si>
  <si>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</si>
  <si>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</si>
  <si>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</si>
  <si>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</si>
  <si>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</si>
  <si>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</si>
  <si>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</si>
  <si>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</si>
  <si>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</si>
  <si>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</si>
  <si>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</si>
  <si>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</si>
  <si>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</si>
  <si>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</si>
  <si>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</si>
  <si>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</si>
  <si>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</si>
  <si>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</si>
  <si>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</si>
  <si>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</si>
  <si>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</si>
  <si>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</si>
  <si>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</si>
  <si>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</si>
  <si>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</si>
  <si>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</si>
  <si>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</si>
  <si>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</si>
  <si>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</si>
  <si>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</si>
  <si>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</si>
  <si>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</si>
  <si>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</si>
  <si>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</si>
  <si>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</si>
  <si>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</si>
  <si>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</si>
  <si>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</si>
  <si>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</si>
  <si>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</si>
  <si>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</si>
  <si>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</si>
  <si>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</si>
  <si>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</si>
  <si>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</si>
  <si>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</si>
  <si>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</si>
  <si>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</si>
  <si>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</si>
  <si>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</si>
  <si>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</si>
  <si>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</si>
  <si>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</si>
  <si>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</si>
  <si>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</si>
  <si>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</si>
  <si>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</si>
  <si>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</si>
  <si>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</si>
  <si>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</si>
  <si>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</si>
  <si>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</si>
  <si>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</si>
  <si>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</si>
  <si>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</si>
  <si>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</si>
  <si>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</si>
  <si>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</si>
  <si>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</si>
  <si>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</si>
  <si>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</si>
  <si>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</si>
  <si>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</si>
  <si>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</si>
  <si>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</si>
  <si>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</si>
  <si>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</si>
  <si>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</si>
  <si>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</si>
  <si>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</si>
  <si>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</si>
  <si>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</si>
  <si>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</si>
  <si>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</si>
  <si>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</si>
  <si>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</si>
  <si>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</si>
  <si>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</si>
  <si>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</si>
  <si>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</si>
  <si>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</si>
  <si>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</si>
  <si>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</si>
  <si>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</si>
  <si>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</si>
  <si>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</si>
  <si>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</si>
  <si>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</si>
  <si>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</si>
  <si>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</si>
  <si>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</si>
  <si>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</si>
  <si>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</si>
  <si>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</si>
  <si>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</si>
  <si>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</si>
  <si>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</si>
  <si>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</si>
  <si>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</si>
  <si>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</si>
  <si>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</si>
  <si>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</si>
  <si>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</si>
  <si>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</si>
  <si>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</si>
  <si>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</si>
  <si>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</si>
  <si>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</si>
  <si>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</si>
  <si>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</si>
  <si>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</si>
  <si>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</si>
  <si>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</si>
  <si>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</si>
  <si>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</si>
  <si>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</si>
  <si>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</si>
  <si>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</si>
  <si>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</si>
  <si>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</si>
  <si>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</si>
  <si>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</si>
  <si>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</si>
  <si>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</si>
  <si>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</si>
  <si>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</si>
  <si>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</si>
  <si>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</si>
  <si>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</si>
  <si>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</si>
  <si>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</si>
  <si>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</si>
  <si>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</si>
  <si>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</si>
  <si>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</si>
  <si>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</si>
  <si>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</si>
  <si>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</si>
  <si>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</si>
  <si>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</si>
  <si>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</si>
  <si>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</si>
  <si>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</si>
  <si>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</si>
  <si>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</si>
  <si>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</si>
  <si>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</si>
  <si>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</si>
  <si>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</si>
  <si>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</si>
  <si>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</si>
  <si>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</si>
  <si>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</si>
  <si>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</si>
  <si>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</si>
  <si>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</si>
  <si>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</si>
  <si>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</si>
  <si>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</si>
  <si>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</si>
  <si>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</si>
  <si>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</si>
  <si>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</si>
  <si>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</si>
  <si>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</si>
  <si>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</si>
  <si>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</si>
  <si>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</si>
  <si>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</si>
  <si>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</si>
  <si>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</si>
  <si>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</si>
  <si>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</si>
  <si>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</si>
  <si>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</si>
  <si>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</si>
  <si>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</si>
  <si>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</si>
  <si>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</si>
  <si>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</si>
  <si>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</si>
  <si>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</si>
  <si>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</si>
  <si>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</si>
  <si>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</si>
  <si>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</si>
  <si>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</si>
  <si>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</si>
  <si>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</si>
  <si>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</si>
  <si>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</si>
  <si>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</si>
  <si>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</si>
  <si>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</si>
  <si>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</si>
  <si>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</si>
  <si>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</si>
  <si>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</si>
  <si>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</si>
  <si>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</si>
  <si>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</si>
  <si>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</si>
  <si>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</si>
  <si>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</si>
  <si>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</si>
  <si>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</si>
  <si>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</si>
  <si>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</si>
  <si>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</si>
  <si>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</si>
  <si>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</si>
  <si>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</si>
  <si>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</si>
  <si>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</si>
  <si>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</si>
  <si>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</si>
  <si>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</si>
  <si>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</si>
  <si>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</si>
  <si>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</si>
  <si>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</si>
  <si>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</si>
  <si>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</si>
  <si>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</si>
  <si>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</si>
  <si>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</si>
  <si>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</si>
  <si>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</si>
  <si>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</si>
  <si>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</si>
  <si>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</si>
  <si>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</si>
  <si>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</si>
  <si>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</si>
  <si>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</si>
  <si>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</si>
  <si>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</si>
  <si>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</si>
  <si>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</si>
  <si>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</si>
  <si>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</si>
  <si>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</si>
  <si>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</si>
  <si>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</si>
  <si>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</si>
  <si>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</si>
  <si>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</si>
  <si>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</si>
  <si>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</si>
  <si>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</si>
  <si>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</si>
  <si>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</si>
  <si>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</si>
  <si>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</si>
  <si>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</si>
  <si>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</si>
  <si>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</si>
  <si>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</si>
  <si>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</si>
  <si>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</si>
  <si>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</si>
  <si>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</si>
  <si>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</si>
  <si>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</si>
  <si>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</si>
  <si>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</si>
  <si>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</si>
  <si>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</si>
  <si>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</si>
  <si>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</si>
  <si>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</si>
  <si>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</si>
  <si>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</si>
  <si>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</si>
  <si>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</si>
  <si>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</si>
  <si>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</si>
  <si>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</si>
  <si>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</si>
  <si>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</si>
  <si>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</si>
  <si>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</si>
  <si>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</si>
  <si>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</si>
  <si>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</si>
  <si>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</si>
  <si>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</si>
  <si>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</si>
  <si>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</si>
  <si>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</si>
  <si>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</si>
  <si>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</si>
  <si>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</si>
  <si>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</si>
  <si>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</si>
  <si>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</si>
  <si>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</si>
  <si>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</si>
  <si>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</si>
  <si>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</si>
  <si>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</si>
  <si>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</si>
  <si>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</si>
  <si>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</si>
  <si>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</si>
  <si>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</si>
  <si>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</si>
  <si>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</si>
  <si>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</si>
  <si>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</si>
  <si>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</si>
  <si>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</si>
  <si>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</si>
  <si>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</si>
  <si>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</si>
  <si>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</si>
  <si>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</si>
  <si>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</si>
  <si>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</si>
  <si>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</si>
  <si>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</si>
  <si>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</si>
  <si>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</si>
  <si>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</si>
  <si>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</si>
  <si>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</si>
  <si>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</si>
  <si>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</si>
  <si>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</si>
  <si>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</si>
  <si>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</si>
  <si>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</si>
  <si>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</si>
  <si>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</si>
  <si>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</si>
  <si>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</si>
  <si>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</si>
  <si>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</si>
  <si>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</si>
  <si>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</si>
  <si>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</si>
  <si>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</si>
  <si>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</si>
  <si>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</si>
  <si>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</si>
  <si>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</si>
  <si>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</si>
  <si>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</si>
  <si>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</si>
  <si>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</si>
  <si>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</si>
  <si>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</si>
  <si>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</si>
  <si>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</si>
  <si>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</si>
  <si>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</si>
  <si>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</si>
  <si>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</si>
  <si>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</si>
  <si>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</si>
  <si>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</si>
  <si>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</si>
  <si>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</si>
  <si>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</si>
  <si>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</si>
  <si>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</si>
  <si>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</si>
  <si>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</si>
  <si>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</si>
  <si>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</si>
  <si>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</si>
  <si>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</si>
  <si>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</si>
  <si>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</si>
  <si>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</si>
  <si>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</si>
  <si>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</si>
  <si>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</si>
  <si>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</si>
  <si>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</si>
  <si>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</si>
  <si>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</si>
  <si>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</si>
  <si>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</si>
  <si>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</si>
  <si>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</si>
  <si>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</si>
  <si>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</si>
  <si>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</si>
  <si>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</si>
  <si>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</si>
  <si>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</si>
  <si>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</si>
  <si>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</si>
  <si>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</si>
  <si>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</si>
  <si>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</si>
  <si>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</si>
  <si>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</si>
  <si>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</si>
  <si>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</si>
  <si>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</si>
  <si>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</si>
  <si>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</si>
  <si>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</si>
  <si>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</si>
  <si>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</si>
  <si>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</si>
  <si>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</si>
  <si>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</si>
  <si>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</si>
  <si>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</si>
  <si>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</si>
  <si>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</si>
  <si>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</si>
  <si>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</si>
  <si>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</si>
  <si>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</si>
  <si>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</si>
  <si>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</si>
  <si>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</si>
  <si>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</si>
  <si>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</si>
  <si>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</si>
  <si>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</si>
  <si>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</si>
  <si>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</si>
  <si>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</si>
  <si>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</si>
  <si>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</si>
  <si>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</si>
  <si>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</si>
  <si>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</si>
  <si>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</si>
  <si>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</si>
  <si>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</si>
  <si>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</si>
  <si>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</si>
  <si>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</si>
  <si>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</si>
  <si>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</si>
  <si>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</si>
  <si>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</si>
  <si>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</si>
  <si>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</si>
  <si>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</si>
  <si>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</si>
  <si>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</si>
  <si>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</si>
  <si>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</si>
  <si>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</si>
  <si>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</si>
  <si>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</si>
  <si>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</si>
  <si>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</si>
  <si>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</si>
  <si>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</si>
  <si>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</si>
  <si>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</si>
  <si>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</si>
  <si>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</si>
  <si>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</si>
  <si>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</si>
  <si>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</si>
  <si>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</si>
  <si>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</si>
  <si>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</si>
  <si>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</si>
  <si>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</si>
  <si>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</si>
  <si>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</si>
  <si>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</si>
  <si>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</si>
  <si>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</si>
  <si>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</si>
  <si>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</si>
  <si>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</si>
  <si>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</si>
  <si>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</si>
  <si>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</si>
  <si>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</si>
  <si>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</si>
  <si>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</si>
  <si>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</si>
  <si>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</si>
  <si>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</si>
  <si>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</si>
  <si>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</si>
  <si>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</si>
  <si>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</si>
  <si>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</si>
  <si>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</si>
  <si>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</si>
  <si>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</si>
  <si>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</si>
  <si>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</si>
  <si>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</si>
  <si>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</si>
  <si>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</si>
  <si>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</si>
  <si>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</si>
  <si>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</si>
  <si>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</si>
  <si>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</si>
  <si>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</si>
  <si>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</si>
  <si>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</si>
  <si>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</si>
  <si>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</si>
  <si>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</si>
  <si>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</si>
  <si>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</si>
  <si>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</si>
  <si>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</si>
  <si>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</si>
  <si>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</si>
  <si>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</si>
  <si>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</si>
  <si>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</si>
  <si>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</si>
  <si>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</si>
  <si>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</si>
  <si>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</si>
  <si>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</si>
  <si>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</si>
  <si>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</si>
  <si>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</si>
  <si>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</si>
  <si>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</si>
  <si>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</si>
  <si>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</si>
  <si>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</si>
  <si>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</si>
  <si>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</si>
  <si>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</si>
  <si>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</si>
  <si>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</si>
  <si>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</si>
  <si>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</si>
  <si>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</si>
  <si>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</si>
  <si>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</si>
  <si>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</si>
  <si>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</si>
  <si>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</si>
  <si>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</si>
  <si>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</si>
  <si>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</si>
  <si>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</si>
  <si>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</si>
  <si>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</si>
  <si>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</si>
  <si>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</si>
  <si>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</si>
  <si>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</si>
  <si>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</si>
  <si>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</si>
  <si>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</si>
  <si>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</si>
  <si>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</si>
  <si>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</si>
  <si>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</si>
  <si>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</si>
  <si>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</si>
  <si>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</si>
  <si>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</si>
  <si>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</si>
  <si>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</si>
  <si>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</si>
  <si>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</si>
  <si>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</si>
  <si>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</si>
  <si>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</si>
  <si>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</si>
  <si>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</si>
  <si>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</si>
  <si>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</si>
  <si>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</si>
  <si>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</si>
  <si>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</si>
  <si>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</si>
  <si>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</si>
  <si>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</si>
  <si>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</si>
  <si>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</si>
  <si>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</si>
  <si>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</si>
  <si>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</si>
  <si>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</si>
  <si>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</si>
  <si>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</si>
  <si>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</si>
  <si>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</si>
  <si>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</si>
  <si>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</si>
  <si>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</si>
  <si>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</si>
  <si>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</si>
  <si>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</si>
  <si>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</si>
  <si>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</si>
  <si>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</si>
  <si>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</si>
  <si>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</si>
  <si>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</si>
  <si>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</si>
  <si>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</si>
  <si>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</si>
  <si>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</si>
  <si>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</si>
  <si>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</si>
  <si>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</si>
  <si>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</si>
  <si>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</si>
  <si>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</si>
  <si>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</si>
  <si>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</si>
  <si>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</si>
  <si>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</si>
  <si>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</si>
  <si>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</si>
  <si>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</si>
  <si>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</si>
  <si>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</si>
  <si>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</si>
  <si>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</si>
  <si>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</si>
  <si>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</si>
  <si>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</si>
  <si>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</si>
  <si>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</si>
  <si>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</si>
  <si>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</si>
  <si>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</si>
  <si>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</si>
  <si>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</si>
  <si>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</si>
  <si>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</si>
  <si>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</si>
  <si>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</si>
  <si>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</si>
  <si>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</si>
  <si>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</si>
  <si>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</si>
  <si>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</si>
  <si>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</si>
  <si>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</si>
  <si>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</si>
  <si>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</si>
  <si>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</si>
  <si>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</si>
  <si>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</si>
  <si>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</si>
  <si>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</si>
  <si>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</si>
  <si>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</si>
  <si>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</si>
  <si>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</si>
  <si>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</si>
  <si>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</si>
  <si>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</si>
  <si>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</si>
  <si>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</si>
  <si>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</si>
  <si>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</si>
  <si>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</si>
  <si>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</si>
  <si>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</si>
  <si>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</si>
  <si>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</si>
  <si>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</si>
  <si>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</si>
  <si>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</si>
  <si>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</si>
  <si>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</si>
  <si>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</si>
  <si>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</si>
  <si>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</si>
  <si>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</si>
  <si>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</si>
  <si>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</si>
  <si>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</si>
  <si>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</si>
  <si>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</si>
  <si>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</si>
  <si>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</si>
  <si>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</si>
  <si>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</si>
  <si>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</si>
  <si>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</si>
  <si>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</si>
  <si>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</si>
  <si>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</si>
  <si>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</si>
  <si>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</si>
  <si>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</si>
  <si>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</si>
  <si>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</si>
  <si>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</si>
  <si>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</si>
  <si>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</si>
  <si>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</si>
  <si>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</si>
  <si>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</si>
  <si>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</si>
  <si>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</si>
  <si>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</si>
  <si>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</si>
  <si>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</si>
  <si>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</si>
  <si>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</si>
  <si>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</si>
  <si>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</si>
  <si>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</si>
  <si>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</si>
  <si>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</si>
  <si>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</si>
  <si>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</si>
  <si>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</si>
  <si>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</si>
  <si>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</si>
  <si>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</si>
  <si>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</si>
  <si>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</si>
  <si>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</si>
  <si>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</si>
  <si>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</si>
  <si>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</si>
  <si>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</si>
  <si>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</si>
  <si>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</si>
  <si>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</si>
  <si>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</si>
  <si>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</si>
  <si>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</si>
  <si>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</si>
  <si>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</si>
  <si>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</si>
  <si>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</si>
  <si>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</si>
  <si>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</si>
  <si>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</si>
  <si>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</si>
  <si>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</si>
  <si>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</si>
  <si>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</si>
  <si>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</si>
  <si>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</si>
  <si>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</si>
  <si>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</si>
  <si>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</si>
  <si>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</si>
  <si>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</si>
  <si>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</si>
  <si>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</si>
  <si>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</si>
  <si>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</si>
  <si>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</si>
  <si>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</si>
  <si>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</si>
  <si>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</si>
  <si>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</si>
  <si>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</si>
  <si>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</si>
  <si>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</si>
  <si>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</si>
  <si>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</si>
  <si>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</si>
  <si>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</si>
  <si>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</si>
  <si>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</si>
  <si>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</si>
  <si>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</si>
  <si>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</si>
  <si>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</si>
  <si>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</si>
  <si>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</si>
  <si>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</si>
  <si>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</si>
  <si>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</si>
  <si>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</si>
  <si>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</si>
  <si>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</si>
  <si>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</si>
  <si>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</si>
  <si>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</si>
  <si>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</si>
  <si>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</si>
  <si>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</si>
  <si>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</si>
  <si>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</si>
  <si>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</si>
  <si>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</si>
  <si>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</si>
  <si>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</si>
  <si>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</si>
  <si>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</si>
  <si>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</si>
  <si>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</si>
  <si>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</si>
  <si>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</si>
  <si>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</si>
  <si>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</si>
  <si>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</si>
  <si>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</si>
  <si>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</si>
  <si>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</si>
  <si>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</si>
  <si>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</si>
  <si>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</si>
  <si>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</si>
  <si>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</si>
  <si>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</si>
  <si>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</si>
  <si>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</si>
  <si>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</si>
  <si>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</si>
  <si>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</si>
  <si>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</si>
  <si>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</si>
  <si>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</si>
  <si>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</si>
  <si>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</si>
  <si>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</si>
  <si>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</si>
  <si>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</si>
  <si>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</si>
  <si>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</si>
  <si>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</si>
  <si>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</si>
  <si>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</si>
  <si>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</si>
  <si>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</si>
  <si>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</si>
  <si>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</si>
  <si>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</si>
  <si>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</si>
  <si>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</si>
  <si>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</si>
  <si>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</si>
  <si>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</si>
  <si>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</si>
  <si>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</si>
  <si>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</si>
  <si>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</si>
  <si>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</si>
  <si>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</si>
  <si>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</si>
  <si>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</si>
  <si>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</si>
  <si>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</si>
  <si>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</si>
  <si>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</si>
  <si>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</si>
  <si>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</si>
  <si>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</si>
  <si>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</si>
  <si>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</si>
  <si>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</si>
  <si>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</si>
  <si>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</si>
  <si>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</si>
  <si>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</si>
  <si>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</si>
  <si>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</si>
  <si>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</si>
  <si>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</si>
  <si>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</si>
  <si>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</si>
  <si>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</si>
  <si>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</si>
  <si>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</si>
  <si>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</si>
  <si>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</si>
  <si>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</si>
  <si>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</si>
  <si>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</si>
  <si>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</si>
  <si>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</si>
  <si>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</si>
  <si>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</si>
  <si>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</si>
  <si>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</si>
  <si>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</si>
  <si>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</si>
  <si>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</si>
  <si>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</si>
  <si>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</si>
  <si>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</si>
  <si>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</si>
  <si>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</si>
  <si>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</si>
  <si>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</si>
  <si>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</si>
  <si>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</si>
  <si>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</si>
  <si>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</si>
  <si>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</si>
  <si>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</si>
  <si>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</si>
  <si>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</si>
  <si>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</si>
  <si>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</si>
  <si>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</si>
  <si>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</si>
  <si>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</si>
  <si>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</si>
  <si>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</si>
  <si>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</si>
  <si>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</si>
  <si>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</si>
  <si>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</si>
  <si>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</si>
  <si>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</si>
  <si>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</si>
  <si>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</si>
  <si>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</si>
  <si>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</si>
  <si>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</si>
  <si>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</si>
  <si>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</si>
  <si>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</si>
  <si>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</si>
  <si>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</si>
  <si>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</si>
  <si>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</si>
  <si>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</si>
  <si>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</si>
  <si>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</si>
  <si>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</si>
  <si>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</si>
  <si>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</si>
  <si>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</si>
  <si>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</si>
  <si>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</si>
  <si>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</si>
  <si>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</si>
  <si>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</si>
  <si>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</si>
  <si>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</si>
  <si>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</si>
  <si>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</si>
  <si>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</si>
  <si>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</si>
  <si>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</si>
  <si>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</si>
  <si>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</si>
  <si>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</si>
  <si>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</si>
  <si>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</si>
  <si>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</si>
  <si>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</si>
  <si>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</si>
  <si>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</si>
  <si>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</si>
  <si>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</si>
  <si>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</si>
  <si>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</si>
  <si>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</si>
  <si>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</si>
  <si>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</si>
  <si>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</si>
  <si>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</si>
  <si>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</si>
  <si>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</si>
  <si>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</si>
  <si>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</si>
  <si>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</si>
  <si>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</si>
  <si>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</si>
  <si>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</si>
  <si>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</si>
  <si>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</si>
  <si>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</si>
  <si>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</si>
  <si>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</si>
  <si>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</si>
  <si>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</si>
  <si>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</si>
  <si>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</si>
  <si>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</si>
  <si>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</si>
  <si>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</si>
  <si>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</si>
  <si>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</si>
  <si>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</si>
  <si>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</si>
  <si>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</si>
  <si>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</si>
  <si>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</si>
  <si>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</si>
  <si>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</si>
  <si>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</si>
  <si>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</si>
  <si>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</si>
  <si>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</si>
  <si>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</si>
  <si>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</si>
  <si>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</si>
  <si>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</si>
  <si>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</si>
  <si>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</si>
  <si>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</si>
  <si>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</si>
  <si>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</si>
  <si>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</si>
  <si>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</si>
  <si>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</si>
  <si>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</si>
  <si>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</si>
  <si>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</si>
  <si>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</si>
  <si>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</si>
  <si>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</si>
  <si>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</si>
  <si>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</si>
  <si>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</si>
  <si>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</si>
  <si>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</si>
  <si>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</si>
  <si>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</si>
  <si>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</si>
  <si>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</si>
  <si>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</si>
  <si>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</si>
  <si>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</si>
  <si>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</si>
  <si>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</si>
  <si>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</si>
  <si>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</si>
  <si>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</si>
  <si>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</si>
  <si>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</si>
  <si>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</si>
  <si>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</si>
  <si>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</si>
  <si>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</si>
  <si>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</si>
  <si>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</si>
  <si>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</si>
  <si>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</si>
  <si>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</si>
  <si>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</si>
  <si>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</si>
  <si>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</si>
  <si>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</si>
  <si>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</si>
  <si>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</si>
  <si>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</si>
  <si>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</si>
  <si>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</si>
  <si>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</si>
  <si>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</si>
  <si>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</si>
  <si>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</si>
  <si>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</si>
  <si>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</si>
  <si>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</si>
  <si>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</si>
  <si>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</si>
  <si>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</si>
  <si>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</si>
  <si>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</si>
  <si>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</si>
  <si>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</si>
  <si>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</si>
  <si>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</si>
  <si>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</si>
  <si>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</si>
  <si>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</si>
  <si>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</si>
  <si>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</si>
  <si>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</si>
  <si>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</si>
  <si>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</si>
  <si>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</si>
  <si>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</si>
  <si>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</si>
  <si>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</si>
  <si>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</si>
  <si>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</si>
  <si>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</si>
  <si>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</si>
  <si>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</si>
  <si>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</si>
  <si>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</si>
  <si>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</si>
  <si>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</si>
  <si>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</si>
  <si>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</si>
  <si>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</si>
  <si>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</si>
  <si>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</si>
  <si>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</si>
  <si>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</si>
  <si>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</si>
  <si>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</si>
  <si>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</si>
  <si>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</si>
  <si>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</si>
  <si>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</si>
  <si>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</si>
  <si>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</si>
  <si>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</si>
  <si>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</si>
  <si>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</si>
  <si>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</si>
  <si>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</si>
  <si>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</si>
  <si>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</si>
  <si>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</si>
  <si>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</si>
  <si>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</si>
  <si>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</si>
  <si>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</si>
  <si>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</si>
  <si>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</si>
  <si>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</si>
  <si>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</si>
  <si>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</si>
  <si>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</si>
  <si>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</si>
  <si>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</si>
  <si>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</si>
  <si>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</si>
  <si>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</si>
  <si>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</si>
  <si>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</si>
  <si>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</si>
  <si>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</si>
  <si>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</si>
  <si>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</si>
  <si>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</si>
  <si>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</si>
  <si>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</si>
  <si>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</si>
  <si>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</si>
  <si>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</si>
  <si>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</si>
  <si>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</si>
  <si>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</si>
  <si>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</si>
  <si>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</si>
  <si>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</si>
  <si>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</si>
  <si>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</si>
  <si>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</si>
  <si>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</si>
  <si>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</si>
  <si>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</si>
  <si>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</si>
  <si>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</si>
  <si>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</si>
  <si>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</si>
  <si>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</si>
  <si>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</si>
  <si>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</si>
  <si>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</si>
  <si>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</si>
  <si>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</si>
  <si>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</si>
  <si>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</si>
  <si>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</si>
  <si>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</si>
  <si>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</si>
  <si>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</si>
  <si>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</si>
  <si>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</si>
  <si>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</si>
  <si>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</si>
  <si>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</si>
  <si>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</si>
  <si>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</si>
  <si>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</si>
  <si>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</si>
  <si>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</si>
  <si>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</si>
  <si>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</si>
  <si>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</si>
  <si>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</si>
  <si>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</si>
  <si>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</si>
  <si>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</si>
  <si>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</si>
  <si>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</si>
  <si>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</si>
  <si>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</si>
  <si>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</si>
  <si>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</si>
  <si>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</si>
  <si>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</si>
  <si>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</si>
  <si>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</si>
  <si>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</si>
  <si>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</si>
  <si>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</si>
  <si>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</si>
  <si>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</si>
  <si>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</si>
  <si>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</si>
  <si>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</si>
  <si>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</si>
  <si>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</si>
  <si>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</si>
  <si>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</si>
  <si>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</si>
  <si>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</si>
  <si>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</si>
  <si>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</si>
  <si>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</si>
  <si>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</si>
  <si>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</si>
  <si>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</si>
  <si>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</si>
  <si>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</si>
  <si>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</si>
  <si>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</si>
  <si>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</si>
  <si>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</si>
  <si>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</si>
  <si>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</si>
  <si>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</si>
  <si>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</si>
  <si>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</si>
  <si>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</si>
  <si>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</si>
  <si>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</si>
  <si>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</si>
  <si>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</si>
  <si>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</si>
  <si>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</si>
  <si>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</si>
  <si>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</si>
  <si>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</si>
  <si>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</si>
  <si>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</si>
  <si>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</si>
  <si>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</si>
  <si>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</si>
  <si>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</si>
  <si>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</si>
  <si>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</si>
  <si>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</si>
  <si>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</si>
  <si>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</si>
  <si>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</si>
  <si>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</si>
  <si>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</si>
  <si>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</si>
  <si>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</si>
  <si>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</si>
  <si>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</si>
  <si>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</si>
  <si>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</si>
  <si>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</si>
  <si>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</si>
  <si>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</si>
  <si>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</si>
  <si>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</si>
  <si>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</si>
  <si>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</si>
  <si>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</si>
  <si>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</si>
  <si>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</si>
  <si>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</si>
  <si>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</si>
  <si>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</si>
  <si>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</si>
  <si>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</si>
  <si>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</si>
  <si>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</si>
  <si>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</si>
  <si>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</si>
  <si>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</si>
  <si>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</si>
  <si>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</si>
  <si>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</si>
  <si>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</si>
  <si>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</si>
  <si>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</si>
  <si>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</si>
  <si>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</si>
  <si>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</si>
  <si>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</si>
  <si>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</si>
  <si>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</si>
  <si>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</si>
  <si>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</si>
  <si>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</si>
  <si>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</si>
  <si>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</si>
  <si>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</si>
  <si>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</si>
  <si>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</si>
  <si>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</si>
  <si>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</si>
  <si>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</si>
  <si>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</si>
  <si>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</si>
  <si>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</si>
  <si>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</si>
  <si>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</si>
  <si>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</si>
  <si>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</si>
  <si>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</si>
  <si>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</si>
  <si>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</si>
  <si>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</si>
  <si>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</si>
  <si>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</si>
  <si>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</si>
  <si>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</si>
  <si>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</si>
  <si>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</si>
  <si>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</si>
  <si>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</si>
  <si>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</si>
  <si>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</si>
  <si>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</si>
  <si>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</si>
  <si>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</si>
  <si>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</si>
  <si>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</si>
  <si>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</si>
  <si>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</si>
  <si>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</si>
  <si>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</si>
  <si>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</si>
  <si>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</si>
  <si>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</si>
  <si>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</si>
  <si>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</si>
  <si>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</si>
  <si>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</si>
  <si>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</si>
  <si>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</si>
  <si>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</si>
  <si>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</si>
  <si>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</si>
  <si>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</si>
  <si>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</si>
  <si>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</si>
  <si>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</si>
  <si>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</si>
  <si>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</si>
  <si>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</si>
  <si>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</si>
  <si>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</si>
  <si>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</si>
  <si>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</si>
  <si>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</si>
  <si>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</si>
  <si>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</si>
  <si>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</si>
  <si>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</si>
  <si>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</si>
  <si>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</si>
  <si>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</si>
  <si>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</si>
  <si>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</si>
  <si>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</si>
  <si>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</si>
  <si>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</si>
  <si>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</si>
  <si>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</si>
  <si>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</si>
  <si>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</si>
  <si>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</si>
  <si>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</si>
  <si>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</si>
  <si>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</si>
  <si>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</si>
  <si>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</si>
  <si>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</si>
  <si>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</si>
  <si>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</si>
  <si>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</si>
  <si>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</si>
  <si>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</si>
  <si>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</si>
  <si>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</si>
  <si>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</si>
  <si>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</si>
  <si>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</si>
  <si>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</si>
  <si>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</si>
  <si>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</si>
  <si>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</si>
  <si>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</si>
  <si>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</si>
  <si>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</si>
  <si>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</si>
  <si>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</si>
  <si>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</si>
  <si>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</si>
  <si>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</si>
  <si>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</si>
  <si>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</si>
  <si>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</si>
  <si>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</si>
  <si>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</si>
  <si>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</si>
  <si>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</si>
  <si>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</si>
  <si>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</si>
  <si>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</si>
  <si>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</si>
  <si>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</si>
  <si>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</si>
  <si>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</si>
  <si>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</si>
  <si>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</si>
  <si>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</si>
  <si>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</si>
  <si>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</si>
  <si>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</si>
  <si>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</si>
  <si>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</si>
  <si>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</si>
  <si>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</si>
  <si>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</si>
  <si>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</si>
  <si>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</si>
  <si>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</si>
  <si>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</si>
  <si>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</si>
  <si>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</si>
  <si>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</si>
  <si>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</si>
  <si>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</si>
  <si>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</si>
  <si>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</si>
  <si>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</si>
  <si>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</si>
  <si>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</si>
  <si>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</si>
  <si>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</si>
  <si>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</si>
  <si>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</si>
  <si>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</si>
  <si>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</si>
  <si>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</si>
  <si>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</si>
  <si>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</si>
  <si>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</si>
  <si>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</si>
  <si>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</si>
  <si>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</si>
  <si>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</si>
  <si>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</si>
  <si>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</si>
  <si>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</si>
  <si>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</si>
  <si>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</si>
  <si>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</si>
  <si>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</si>
  <si>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</si>
  <si>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</si>
  <si>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</si>
  <si>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</si>
  <si>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</si>
  <si>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</si>
  <si>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</si>
  <si>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</si>
  <si>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</si>
  <si>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</si>
  <si>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</si>
  <si>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</si>
  <si>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</si>
  <si>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</si>
  <si>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</si>
  <si>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</si>
  <si>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</si>
  <si>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</si>
  <si>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</si>
  <si>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</si>
  <si>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</si>
  <si>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</si>
  <si>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</si>
  <si>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</si>
  <si>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</si>
  <si>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</si>
  <si>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</si>
  <si>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</si>
  <si>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</si>
  <si>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</si>
  <si>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</si>
  <si>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</si>
  <si>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</si>
  <si>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</si>
  <si>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</si>
  <si>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</si>
  <si>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</si>
  <si>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</si>
  <si>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</si>
  <si>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</si>
  <si>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</si>
  <si>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</si>
  <si>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</si>
  <si>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</si>
  <si>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</si>
  <si>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</si>
  <si>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</si>
  <si>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</si>
  <si>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</si>
  <si>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</si>
  <si>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</si>
  <si>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</si>
  <si>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</si>
  <si>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</si>
  <si>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</si>
  <si>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</si>
  <si>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</si>
  <si>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</si>
  <si>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</si>
  <si>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</si>
  <si>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</si>
  <si>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</si>
  <si>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</si>
  <si>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</si>
  <si>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</si>
  <si>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</si>
  <si>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</si>
  <si>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</si>
  <si>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</si>
  <si>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</si>
  <si>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</si>
  <si>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</si>
  <si>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</si>
  <si>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</si>
  <si>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</si>
  <si>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</si>
  <si>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</si>
  <si>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</si>
  <si>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</si>
  <si>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</si>
  <si>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</si>
  <si>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</si>
  <si>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</si>
  <si>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</si>
  <si>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</si>
  <si>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</si>
  <si>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</si>
  <si>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</si>
  <si>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</si>
  <si>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</si>
  <si>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</si>
  <si>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</si>
  <si>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</si>
  <si>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</si>
  <si>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</si>
  <si>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</si>
  <si>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</si>
  <si>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</si>
  <si>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</si>
  <si>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</si>
  <si>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</si>
  <si>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</si>
  <si>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</si>
  <si>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</si>
  <si>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</si>
  <si>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</si>
  <si>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</si>
  <si>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</si>
  <si>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</si>
  <si>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</si>
  <si>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</si>
  <si>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</si>
  <si>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</si>
  <si>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</si>
  <si>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</si>
  <si>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</si>
  <si>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</si>
  <si>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</si>
  <si>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</si>
  <si>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</si>
  <si>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</si>
  <si>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</si>
  <si>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</si>
  <si>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</si>
  <si>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</si>
  <si>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</si>
  <si>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</si>
  <si>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</si>
  <si>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</si>
  <si>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</si>
  <si>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</si>
  <si>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</si>
  <si>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</si>
  <si>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</si>
  <si>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</si>
  <si>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</si>
  <si>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</si>
  <si>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</si>
  <si>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</si>
  <si>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</si>
  <si>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</si>
  <si>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</si>
  <si>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</si>
  <si>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</si>
  <si>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</si>
  <si>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</si>
  <si>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</si>
  <si>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</si>
  <si>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</si>
  <si>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</si>
  <si>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</si>
  <si>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</si>
  <si>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</si>
  <si>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</si>
  <si>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</si>
  <si>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</si>
  <si>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</si>
  <si>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</si>
  <si>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</si>
  <si>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</si>
  <si>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</si>
  <si>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</si>
  <si>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</si>
  <si>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</si>
  <si>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</si>
  <si>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</si>
  <si>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</si>
  <si>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</si>
  <si>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</si>
  <si>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</si>
  <si>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</si>
  <si>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</si>
  <si>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</si>
  <si>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</si>
  <si>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</si>
  <si>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</si>
  <si>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</si>
  <si>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</si>
  <si>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</si>
  <si>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</si>
  <si>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</si>
  <si>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</si>
  <si>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</si>
  <si>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</si>
  <si>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</si>
  <si>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</si>
  <si>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</si>
  <si>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</si>
  <si>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</si>
  <si>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</si>
  <si>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</si>
  <si>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</si>
  <si>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</si>
  <si>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</si>
  <si>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</si>
  <si>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</si>
  <si>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</si>
  <si>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</si>
  <si>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</si>
  <si>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</si>
  <si>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</si>
  <si>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</si>
  <si>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</si>
  <si>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</si>
  <si>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</si>
  <si>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</si>
  <si>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</si>
  <si>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</si>
  <si>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</si>
  <si>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</si>
  <si>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</si>
  <si>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</si>
  <si>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</si>
  <si>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</si>
  <si>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</si>
  <si>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</si>
  <si>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</si>
  <si>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</si>
  <si>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</si>
  <si>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</si>
  <si>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</si>
  <si>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</si>
  <si>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</si>
  <si>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</si>
  <si>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</si>
  <si>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</si>
  <si>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</si>
  <si>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</si>
  <si>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</si>
  <si>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</si>
  <si>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</si>
  <si>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</si>
  <si>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</si>
  <si>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</si>
  <si>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</si>
  <si>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</si>
  <si>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</si>
  <si>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</si>
  <si>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</si>
  <si>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</si>
  <si>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</si>
  <si>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</si>
  <si>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</si>
  <si>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</si>
  <si>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</si>
  <si>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</si>
  <si>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</si>
  <si>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</si>
  <si>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</si>
  <si>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</si>
  <si>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</si>
  <si>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</si>
  <si>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</si>
  <si>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</si>
  <si>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</si>
  <si>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</si>
  <si>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</si>
  <si>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</si>
  <si>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</si>
  <si>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</si>
  <si>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</si>
  <si>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</si>
  <si>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</si>
  <si>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</si>
  <si>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</si>
  <si>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</si>
  <si>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</si>
  <si>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</si>
  <si>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</si>
  <si>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</si>
  <si>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</si>
  <si>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</si>
  <si>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</si>
  <si>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</si>
  <si>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</si>
  <si>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</si>
  <si>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</si>
  <si>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</si>
  <si>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</si>
  <si>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</si>
  <si>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</si>
  <si>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</si>
  <si>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</si>
  <si>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</si>
  <si>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</si>
  <si>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</si>
  <si>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</si>
  <si>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</si>
  <si>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</si>
  <si>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</si>
  <si>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</si>
  <si>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</si>
  <si>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</si>
  <si>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</si>
  <si>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</si>
  <si>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</si>
  <si>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</si>
  <si>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</si>
  <si>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</si>
  <si>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</si>
  <si>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</si>
  <si>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</si>
  <si>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</si>
  <si>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</si>
  <si>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</si>
  <si>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</si>
  <si>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</si>
  <si>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</si>
  <si>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</si>
  <si>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</si>
  <si>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</si>
  <si>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</si>
  <si>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</si>
  <si>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</si>
  <si>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</si>
  <si>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</si>
  <si>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</si>
  <si>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</si>
  <si>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</si>
  <si>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</si>
  <si>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</si>
  <si>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</si>
  <si>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</si>
  <si>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</si>
  <si>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</si>
  <si>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</si>
  <si>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</si>
  <si>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</si>
  <si>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</si>
  <si>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</si>
  <si>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</si>
  <si>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</si>
  <si>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</si>
  <si>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</si>
  <si>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</si>
  <si>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</si>
  <si>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</si>
  <si>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</si>
  <si>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</si>
  <si>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</si>
  <si>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</si>
  <si>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</si>
  <si>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</si>
  <si>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</si>
  <si>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</si>
  <si>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</si>
  <si>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</si>
  <si>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</si>
  <si>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</si>
  <si>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</si>
  <si>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</si>
  <si>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</si>
  <si>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</si>
  <si>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</si>
  <si>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</si>
  <si>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</si>
  <si>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</si>
  <si>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</si>
  <si>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</si>
  <si>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</si>
  <si>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</si>
  <si>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</si>
  <si>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</si>
  <si>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</si>
  <si>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</si>
  <si>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</si>
  <si>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</si>
  <si>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</si>
  <si>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</si>
  <si>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</si>
  <si>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</si>
  <si>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</si>
  <si>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</si>
  <si>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</si>
  <si>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</si>
  <si>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</si>
  <si>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</si>
  <si>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</si>
  <si>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</si>
  <si>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</si>
  <si>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</si>
  <si>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</si>
  <si>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</si>
  <si>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</si>
  <si>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</si>
  <si>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</si>
  <si>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</si>
  <si>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</si>
  <si>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</si>
  <si>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</si>
  <si>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</si>
  <si>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</si>
  <si>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</si>
  <si>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</si>
  <si>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</si>
  <si>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</si>
  <si>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</si>
  <si>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</si>
  <si>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</si>
  <si>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</si>
  <si>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</si>
  <si>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</si>
  <si>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</si>
  <si>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</si>
  <si>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</si>
  <si>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</si>
  <si>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</si>
  <si>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</si>
  <si>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</si>
  <si>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</si>
  <si>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</si>
  <si>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</si>
  <si>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</si>
  <si>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</si>
  <si>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</si>
  <si>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</si>
  <si>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</si>
  <si>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</si>
  <si>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</si>
  <si>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</si>
  <si>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</si>
  <si>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</si>
  <si>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</si>
  <si>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</si>
  <si>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</si>
  <si>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</si>
  <si>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</si>
  <si>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</si>
  <si>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</si>
  <si>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</si>
  <si>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</si>
  <si>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</si>
  <si>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</si>
  <si>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</si>
  <si>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</si>
  <si>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</si>
  <si>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</si>
  <si>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</si>
  <si>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</si>
  <si>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</si>
  <si>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</si>
  <si>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</si>
  <si>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</si>
  <si>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</si>
  <si>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</si>
  <si>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</si>
  <si>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</si>
  <si>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</si>
  <si>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</si>
  <si>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</si>
  <si>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</si>
  <si>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</si>
  <si>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</si>
  <si>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</si>
  <si>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</si>
  <si>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</si>
  <si>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</si>
  <si>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</si>
  <si>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</si>
  <si>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</si>
  <si>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</si>
  <si>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</si>
  <si>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</si>
  <si>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</si>
  <si>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</si>
  <si>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</si>
  <si>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</si>
  <si>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</si>
  <si>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</si>
  <si>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</si>
  <si>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</si>
  <si>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</si>
  <si>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</si>
  <si>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</si>
  <si>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</si>
  <si>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</si>
  <si>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</si>
  <si>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</si>
  <si>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</si>
  <si>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</si>
  <si>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</si>
  <si>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</si>
  <si>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</si>
  <si>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</si>
  <si>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</si>
  <si>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</si>
  <si>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</si>
  <si>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</si>
  <si>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</si>
  <si>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</si>
  <si>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</si>
  <si>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</si>
  <si>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</si>
  <si>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</si>
  <si>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</si>
  <si>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</si>
  <si>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</si>
  <si>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</si>
  <si>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</si>
  <si>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</si>
  <si>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</si>
  <si>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</si>
  <si>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</si>
  <si>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</si>
  <si>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</si>
  <si>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</si>
  <si>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</si>
  <si>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</si>
  <si>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</si>
  <si>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</si>
  <si>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</si>
  <si>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</si>
  <si>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</si>
  <si>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</si>
  <si>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</si>
  <si>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</si>
  <si>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</si>
  <si>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</si>
  <si>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</si>
  <si>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</si>
  <si>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</si>
  <si>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</si>
  <si>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</si>
  <si>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</si>
  <si>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</si>
  <si>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</si>
  <si>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</si>
  <si>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</si>
  <si>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</si>
  <si>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</si>
  <si>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</si>
  <si>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</si>
  <si>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</si>
  <si>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</si>
  <si>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</si>
  <si>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</si>
  <si>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</si>
  <si>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</si>
  <si>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</si>
  <si>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</si>
  <si>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</si>
  <si>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</si>
  <si>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</si>
  <si>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</si>
  <si>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</si>
  <si>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</si>
  <si>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</si>
  <si>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</si>
  <si>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</si>
  <si>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</si>
  <si>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</si>
  <si>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</si>
  <si>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</si>
  <si>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</si>
  <si>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</si>
  <si>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</si>
  <si>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</si>
  <si>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</si>
  <si>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</si>
  <si>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</si>
  <si>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</si>
  <si>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</si>
  <si>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</si>
  <si>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</si>
  <si>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</si>
  <si>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</si>
  <si>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</si>
  <si>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</si>
  <si>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</si>
  <si>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</si>
  <si>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</si>
  <si>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</si>
  <si>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</si>
  <si>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</si>
  <si>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</si>
  <si>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</si>
  <si>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</si>
  <si>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</si>
  <si>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</si>
  <si>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</si>
  <si>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</si>
  <si>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</si>
  <si>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</si>
  <si>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</si>
  <si>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</si>
  <si>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</si>
  <si>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</si>
  <si>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</si>
  <si>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</si>
  <si>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</si>
  <si>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</si>
  <si>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</si>
  <si>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</si>
  <si>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</si>
  <si>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</si>
  <si>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</si>
  <si>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</si>
  <si>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</si>
  <si>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</si>
  <si>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</si>
  <si>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</si>
  <si>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</si>
  <si>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</si>
  <si>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</si>
  <si>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</si>
  <si>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</si>
  <si>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</si>
  <si>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</si>
  <si>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</si>
  <si>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</si>
  <si>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</si>
  <si>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</si>
  <si>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</si>
  <si>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</si>
  <si>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</si>
  <si>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</si>
  <si>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</si>
  <si>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</si>
  <si>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</si>
  <si>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</si>
  <si>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</si>
  <si>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</si>
  <si>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</si>
  <si>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</si>
  <si>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</si>
  <si>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</si>
  <si>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</si>
  <si>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</si>
  <si>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</si>
  <si>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</si>
  <si>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</si>
  <si>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</si>
  <si>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</si>
  <si>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</si>
  <si>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</si>
  <si>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</si>
  <si>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</si>
  <si>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</si>
  <si>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</si>
  <si>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</si>
  <si>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</si>
  <si>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</si>
  <si>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</si>
  <si>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</si>
  <si>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</si>
  <si>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</si>
  <si>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</si>
  <si>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</si>
  <si>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</si>
  <si>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</si>
  <si>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</si>
  <si>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</si>
  <si>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</si>
  <si>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</si>
  <si>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</si>
  <si>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</si>
  <si>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</si>
  <si>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</si>
  <si>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</si>
  <si>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</si>
  <si>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</si>
  <si>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</si>
  <si>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</si>
  <si>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</si>
  <si>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</si>
  <si>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</si>
  <si>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</si>
  <si>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</si>
  <si>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</si>
  <si>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</si>
  <si>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</si>
  <si>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</si>
  <si>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</si>
  <si>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</si>
  <si>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</si>
  <si>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</si>
  <si>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</si>
  <si>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</si>
  <si>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</si>
  <si>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</si>
  <si>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</si>
  <si>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</si>
  <si>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</si>
  <si>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</si>
  <si>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</si>
  <si>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</si>
  <si>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</si>
  <si>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</si>
  <si>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</si>
  <si>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</si>
  <si>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</si>
  <si>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</si>
  <si>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</si>
  <si>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</si>
  <si>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</si>
  <si>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</si>
  <si>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</si>
  <si>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</si>
  <si>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</si>
  <si>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</si>
  <si>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</si>
  <si>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</si>
  <si>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</si>
  <si>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</si>
  <si>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</si>
  <si>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</si>
  <si>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</si>
  <si>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</si>
  <si>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</si>
  <si>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</si>
  <si>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</si>
  <si>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</si>
  <si>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</si>
  <si>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</si>
  <si>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</si>
  <si>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</si>
  <si>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</si>
  <si>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</si>
  <si>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</si>
  <si>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</si>
  <si>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</si>
  <si>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</si>
  <si>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</si>
  <si>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</si>
  <si>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</si>
  <si>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</si>
  <si>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</si>
  <si>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</si>
  <si>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</si>
  <si>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</si>
  <si>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</si>
  <si>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</si>
  <si>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</si>
  <si>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</si>
  <si>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</si>
  <si>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</si>
  <si>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</si>
  <si>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</si>
  <si>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</si>
  <si>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</si>
  <si>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</si>
  <si>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</si>
  <si>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</si>
  <si>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</si>
  <si>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</si>
  <si>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</si>
  <si>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</si>
  <si>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</si>
  <si>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</si>
  <si>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</si>
  <si>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</si>
  <si>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</si>
  <si>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</si>
  <si>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</si>
  <si>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</si>
  <si>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</si>
  <si>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</si>
  <si>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</si>
  <si>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</si>
  <si>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</si>
  <si>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</si>
  <si>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</si>
  <si>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</si>
  <si>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</si>
  <si>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</si>
  <si>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</si>
  <si>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</si>
  <si>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</si>
  <si>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</si>
  <si>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</si>
  <si>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</si>
  <si>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</si>
  <si>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</si>
  <si>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</si>
  <si>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</si>
  <si>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</si>
  <si>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</si>
  <si>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</si>
  <si>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</si>
  <si>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</si>
  <si>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</si>
  <si>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</si>
  <si>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</si>
  <si>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</si>
  <si>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</si>
  <si>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</si>
  <si>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</si>
  <si>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</si>
  <si>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</si>
  <si>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</si>
  <si>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</si>
  <si>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</si>
  <si>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</si>
  <si>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</si>
  <si>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</si>
  <si>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</si>
  <si>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</si>
  <si>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</si>
  <si>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</si>
  <si>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</si>
  <si>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</si>
  <si>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</si>
  <si>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</si>
  <si>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</si>
  <si>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</si>
  <si>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</si>
  <si>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</si>
  <si>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</si>
  <si>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</si>
  <si>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</si>
  <si>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</si>
  <si>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</si>
  <si>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</si>
  <si>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</si>
  <si>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</si>
  <si>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</si>
  <si>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</si>
  <si>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</si>
  <si>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</si>
  <si>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</si>
  <si>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</si>
  <si>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</si>
  <si>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</si>
  <si>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</si>
  <si>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</si>
  <si>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</si>
  <si>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</si>
  <si>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</si>
  <si>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</si>
  <si>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</si>
  <si>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</si>
  <si>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</si>
  <si>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</si>
  <si>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</si>
  <si>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</si>
  <si>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</si>
  <si>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</si>
  <si>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</si>
  <si>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</si>
  <si>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</si>
  <si>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</si>
  <si>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</si>
  <si>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</si>
  <si>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</si>
  <si>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</si>
  <si>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</si>
  <si>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</si>
  <si>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</si>
  <si>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</si>
  <si>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</si>
  <si>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</si>
  <si>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</si>
  <si>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</si>
  <si>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</si>
  <si>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</si>
  <si>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</si>
  <si>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</si>
  <si>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</si>
  <si>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</si>
  <si>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</si>
  <si>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</si>
  <si>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</si>
  <si>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</si>
  <si>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</si>
  <si>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</si>
  <si>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</si>
  <si>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</si>
  <si>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</si>
  <si>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</si>
  <si>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</si>
  <si>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</si>
  <si>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</si>
  <si>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</si>
  <si>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</si>
  <si>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</si>
  <si>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</si>
  <si>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</si>
  <si>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</si>
  <si>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</si>
  <si>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</si>
  <si>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</si>
  <si>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</si>
  <si>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</si>
  <si>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</si>
  <si>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</si>
  <si>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</si>
  <si>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</si>
  <si>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</si>
  <si>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</si>
  <si>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</si>
  <si>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</si>
  <si>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</si>
  <si>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</si>
  <si>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</si>
  <si>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</si>
  <si>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</si>
  <si>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</si>
  <si>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</si>
  <si>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</si>
  <si>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</si>
  <si>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</si>
  <si>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</si>
  <si>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</si>
  <si>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</si>
  <si>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</si>
  <si>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</si>
  <si>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</si>
  <si>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</si>
  <si>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</si>
  <si>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</si>
  <si>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</si>
  <si>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</si>
  <si>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</si>
  <si>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</si>
  <si>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</si>
  <si>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</si>
  <si>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</si>
  <si>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</si>
  <si>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</si>
  <si>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</si>
  <si>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</si>
  <si>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</si>
  <si>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</si>
  <si>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</si>
  <si>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</si>
  <si>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</si>
  <si>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</si>
  <si>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</si>
  <si>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</si>
  <si>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</si>
  <si>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</si>
  <si>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</si>
  <si>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</si>
  <si>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</si>
  <si>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</si>
  <si>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</si>
  <si>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</si>
  <si>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</si>
  <si>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</si>
  <si>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</si>
  <si>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</si>
  <si>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</si>
  <si>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</si>
  <si>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</si>
  <si>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</si>
  <si>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</si>
  <si>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</si>
  <si>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</si>
  <si>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</si>
  <si>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</si>
  <si>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</si>
  <si>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</si>
  <si>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</si>
  <si>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</si>
  <si>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</si>
  <si>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</si>
  <si>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</si>
  <si>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</si>
  <si>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</si>
  <si>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</si>
  <si>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</si>
  <si>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</si>
  <si>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</si>
  <si>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</si>
  <si>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</si>
  <si>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</si>
  <si>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</si>
  <si>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</si>
  <si>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</si>
  <si>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</si>
  <si>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</si>
  <si>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</si>
  <si>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</si>
  <si>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</si>
  <si>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</si>
  <si>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</si>
  <si>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</si>
  <si>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</si>
  <si>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</si>
  <si>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</si>
  <si>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</si>
  <si>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</si>
  <si>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</si>
  <si>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</si>
  <si>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</si>
  <si>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</si>
  <si>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</si>
  <si>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</si>
  <si>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</si>
  <si>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</si>
  <si>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</si>
  <si>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</si>
  <si>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</si>
  <si>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</si>
  <si>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</si>
  <si>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</si>
  <si>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</si>
  <si>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</si>
  <si>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</si>
  <si>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</si>
  <si>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</si>
  <si>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</si>
  <si>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</si>
  <si>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</si>
  <si>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</si>
  <si>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</si>
  <si>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</si>
  <si>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</si>
  <si>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</si>
  <si>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</si>
  <si>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</si>
  <si>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</si>
  <si>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</si>
  <si>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</si>
  <si>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</si>
  <si>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</si>
  <si>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</si>
  <si>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</si>
  <si>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</si>
  <si>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</si>
  <si>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</si>
  <si>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</si>
  <si>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</si>
  <si>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</si>
  <si>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</si>
  <si>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</si>
  <si>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</si>
  <si>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</si>
  <si>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</si>
  <si>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</si>
  <si>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</si>
  <si>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</si>
  <si>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</si>
  <si>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</si>
  <si>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</si>
  <si>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</si>
  <si>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</si>
  <si>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</si>
  <si>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</si>
  <si>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</si>
  <si>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</si>
  <si>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</si>
  <si>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</si>
  <si>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</si>
  <si>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</si>
  <si>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</si>
  <si>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</si>
  <si>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</si>
  <si>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</si>
  <si>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</si>
  <si>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</si>
  <si>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</si>
  <si>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</si>
  <si>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</si>
  <si>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</si>
  <si>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</si>
  <si>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</si>
  <si>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</si>
  <si>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</si>
  <si>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</si>
  <si>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</si>
  <si>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</si>
  <si>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</si>
  <si>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</si>
  <si>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</si>
  <si>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</si>
  <si>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</si>
  <si>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</si>
  <si>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</si>
  <si>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</si>
  <si>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</si>
  <si>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</si>
  <si>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</si>
  <si>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</si>
  <si>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</si>
  <si>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</si>
  <si>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</si>
  <si>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</si>
  <si>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</si>
  <si>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</si>
  <si>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</si>
  <si>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</si>
  <si>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</si>
  <si>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</si>
  <si>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</si>
  <si>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</si>
  <si>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</si>
  <si>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</si>
  <si>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</si>
  <si>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</si>
  <si>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</si>
  <si>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</si>
  <si>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</si>
  <si>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</si>
  <si>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</si>
  <si>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</si>
  <si>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</si>
  <si>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</si>
  <si>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</si>
  <si>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</si>
  <si>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</si>
  <si>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</si>
  <si>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</si>
  <si>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</si>
  <si>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</si>
  <si>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</si>
  <si>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</si>
  <si>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</si>
  <si>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</si>
  <si>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</si>
  <si>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</si>
  <si>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</si>
  <si>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</si>
  <si>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</si>
  <si>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</si>
  <si>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</si>
  <si>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</si>
  <si>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</si>
  <si>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</si>
  <si>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</si>
  <si>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</si>
  <si>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</si>
  <si>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</si>
  <si>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</si>
  <si>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</si>
  <si>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</si>
  <si>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</si>
  <si>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</si>
  <si>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</si>
  <si>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</si>
  <si>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</si>
  <si>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</si>
  <si>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</si>
  <si>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</si>
  <si>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</si>
  <si>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</si>
  <si>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</si>
  <si>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</si>
  <si>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</si>
  <si>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</si>
  <si>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</si>
  <si>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</si>
  <si>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</si>
  <si>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</si>
  <si>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</si>
  <si>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</si>
  <si>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</si>
  <si>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</si>
  <si>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</si>
  <si>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</si>
  <si>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</si>
  <si>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</si>
  <si>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</si>
  <si>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</si>
  <si>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</si>
  <si>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</si>
  <si>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</si>
  <si>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</si>
  <si>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</si>
  <si>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</si>
  <si>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</si>
  <si>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</si>
  <si>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</si>
  <si>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</si>
  <si>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</si>
  <si>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</si>
  <si>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</si>
  <si>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</si>
  <si>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</si>
  <si>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</si>
  <si>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</si>
  <si>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</si>
  <si>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</si>
  <si>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</si>
  <si>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</si>
  <si>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</si>
  <si>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</si>
  <si>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</si>
  <si>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</si>
  <si>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</si>
  <si>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</si>
  <si>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</si>
  <si>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</si>
  <si>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</si>
  <si>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</si>
  <si>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</si>
  <si>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</si>
  <si>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</si>
  <si>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</si>
  <si>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</si>
  <si>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</si>
  <si>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</si>
  <si>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</si>
  <si>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</si>
  <si>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</si>
  <si>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</si>
  <si>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</si>
  <si>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</si>
  <si>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</si>
  <si>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</si>
  <si>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</si>
  <si>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</si>
  <si>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</si>
  <si>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</si>
  <si>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</si>
  <si>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</si>
  <si>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</si>
  <si>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</si>
  <si>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</si>
  <si>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</si>
  <si>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</si>
  <si>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</si>
  <si>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</si>
  <si>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</si>
  <si>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</si>
  <si>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</si>
  <si>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</si>
  <si>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</si>
  <si>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</si>
  <si>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</si>
  <si>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</si>
  <si>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</si>
  <si>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</si>
  <si>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</si>
  <si>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</si>
  <si>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</si>
  <si>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</si>
  <si>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</si>
  <si>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</si>
  <si>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</si>
  <si>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</si>
  <si>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</si>
  <si>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</si>
  <si>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</si>
  <si>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</si>
  <si>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</si>
  <si>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</si>
  <si>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</si>
  <si>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</si>
  <si>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</si>
  <si>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</si>
  <si>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</si>
  <si>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</si>
  <si>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</si>
  <si>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</si>
  <si>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</si>
  <si>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</si>
  <si>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</si>
  <si>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</si>
  <si>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</si>
  <si>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</si>
  <si>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</si>
  <si>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</si>
  <si>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</si>
  <si>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</si>
  <si>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</si>
  <si>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</si>
  <si>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</si>
  <si>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</si>
  <si>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</si>
  <si>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</si>
  <si>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</si>
  <si>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</si>
  <si>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</si>
  <si>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</si>
  <si>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</si>
  <si>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</si>
  <si>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</si>
  <si>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</si>
  <si>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</si>
  <si>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</si>
  <si>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</si>
  <si>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</si>
  <si>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</si>
  <si>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</si>
  <si>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</si>
  <si>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</si>
  <si>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</si>
  <si>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</si>
  <si>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</si>
  <si>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</si>
  <si>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</si>
  <si>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</si>
  <si>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</si>
  <si>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</si>
  <si>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</si>
  <si>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</si>
  <si>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</si>
  <si>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</si>
  <si>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</si>
  <si>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</si>
  <si>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</si>
  <si>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</si>
  <si>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</si>
  <si>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</si>
  <si>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</si>
  <si>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</si>
  <si>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</si>
  <si>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</si>
  <si>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</si>
  <si>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</si>
  <si>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</si>
  <si>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</si>
  <si>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</si>
  <si>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</si>
  <si>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</si>
  <si>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</si>
  <si>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</si>
  <si>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</si>
  <si>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</si>
  <si>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</si>
  <si>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</si>
  <si>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</si>
  <si>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</si>
  <si>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</si>
  <si>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</si>
  <si>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</si>
  <si>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</si>
  <si>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</si>
  <si>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</si>
  <si>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</si>
  <si>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</si>
  <si>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</si>
  <si>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</si>
  <si>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</si>
  <si>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</si>
  <si>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</si>
  <si>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</si>
  <si>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</si>
  <si>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</si>
  <si>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</si>
  <si>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</si>
  <si>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</si>
  <si>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</si>
  <si>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</si>
  <si>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</si>
  <si>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</si>
  <si>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</si>
  <si>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</si>
  <si>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</si>
  <si>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</si>
  <si>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</si>
  <si>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</si>
  <si>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</si>
  <si>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</si>
  <si>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</si>
  <si>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</si>
  <si>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</si>
  <si>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</si>
  <si>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</si>
  <si>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</si>
  <si>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</si>
  <si>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</si>
  <si>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</si>
  <si>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</si>
  <si>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</si>
  <si>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</si>
  <si>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</si>
  <si>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</si>
  <si>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</si>
  <si>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</si>
  <si>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</si>
  <si>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</si>
  <si>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</si>
  <si>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</si>
  <si>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</si>
  <si>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</si>
  <si>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</si>
  <si>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</si>
  <si>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</si>
  <si>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</si>
  <si>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</si>
  <si>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</si>
  <si>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</si>
  <si>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</si>
  <si>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</si>
  <si>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</si>
  <si>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</si>
  <si>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</si>
  <si>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</si>
  <si>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</si>
  <si>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</si>
  <si>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</si>
  <si>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</si>
  <si>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</si>
  <si>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</si>
  <si>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</si>
  <si>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</si>
  <si>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</si>
  <si>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</si>
  <si>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</si>
  <si>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</si>
  <si>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</si>
  <si>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</si>
  <si>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</si>
  <si>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</si>
  <si>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</si>
  <si>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</si>
  <si>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</si>
  <si>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</si>
  <si>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</si>
  <si>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</si>
  <si>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</si>
  <si>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</si>
  <si>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</si>
  <si>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</si>
  <si>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</si>
  <si>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</si>
  <si>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</si>
  <si>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</si>
  <si>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</si>
  <si>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</si>
  <si>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</si>
  <si>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</si>
  <si>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</si>
  <si>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</si>
  <si>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</si>
  <si>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</si>
  <si>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</si>
  <si>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</si>
  <si>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</si>
  <si>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</si>
  <si>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</si>
  <si>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</si>
  <si>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</si>
  <si>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</si>
  <si>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</si>
  <si>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</si>
  <si>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</si>
  <si>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</si>
  <si>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</si>
  <si>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</si>
  <si>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</si>
  <si>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</si>
  <si>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</si>
  <si>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</si>
  <si>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</si>
  <si>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</si>
  <si>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</si>
  <si>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</si>
  <si>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</si>
  <si>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</si>
  <si>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</si>
  <si>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</si>
  <si>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</si>
  <si>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</si>
  <si>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</si>
  <si>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</si>
  <si>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</si>
  <si>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</si>
  <si>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</si>
  <si>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</si>
  <si>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</si>
  <si>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</si>
  <si>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</si>
  <si>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</si>
  <si>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</si>
  <si>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</si>
  <si>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</si>
  <si>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</si>
  <si>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</si>
  <si>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</si>
  <si>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</si>
  <si>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</si>
  <si>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</si>
  <si>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</si>
  <si>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</si>
  <si>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</si>
  <si>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</si>
  <si>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</si>
  <si>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</si>
  <si>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</si>
  <si>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</si>
  <si>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</si>
  <si>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</si>
  <si>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</si>
  <si>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</si>
  <si>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</si>
  <si>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</si>
  <si>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</si>
  <si>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</si>
  <si>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</si>
  <si>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</si>
  <si>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</si>
  <si>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</si>
  <si>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</si>
  <si>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</si>
  <si>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</si>
  <si>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</si>
  <si>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</si>
  <si>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</si>
  <si>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</si>
  <si>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</si>
  <si>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</si>
  <si>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</si>
  <si>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</si>
  <si>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</si>
  <si>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</si>
  <si>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</si>
  <si>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</si>
  <si>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</si>
  <si>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</si>
  <si>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</si>
  <si>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</si>
  <si>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</si>
  <si>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</si>
  <si>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</si>
  <si>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</si>
  <si>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</si>
  <si>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</si>
  <si>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</si>
  <si>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</si>
  <si>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</si>
  <si>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</si>
  <si>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</si>
  <si>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</si>
  <si>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</si>
  <si>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</si>
  <si>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</si>
  <si>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</si>
  <si>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</si>
  <si>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</si>
  <si>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</si>
  <si>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</si>
  <si>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</si>
  <si>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</si>
  <si>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</si>
  <si>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</si>
  <si>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</si>
  <si>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</si>
  <si>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</si>
  <si>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</si>
  <si>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</si>
  <si>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</si>
  <si>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</si>
  <si>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</si>
  <si>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</si>
  <si>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</si>
  <si>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</si>
  <si>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</si>
  <si>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</si>
  <si>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</si>
  <si>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</si>
  <si>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</si>
  <si>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</si>
  <si>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</si>
  <si>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</si>
  <si>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</si>
  <si>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</si>
  <si>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</si>
  <si>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</si>
  <si>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</si>
  <si>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</si>
  <si>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</si>
  <si>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</si>
  <si>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</si>
  <si>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</si>
  <si>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</si>
  <si>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</si>
  <si>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</si>
  <si>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</si>
  <si>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</si>
  <si>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</si>
  <si>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</si>
  <si>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</si>
  <si>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</si>
  <si>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</si>
  <si>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</si>
  <si>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</si>
  <si>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</si>
  <si>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</si>
  <si>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</si>
  <si>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</si>
  <si>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</si>
  <si>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</si>
  <si>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</si>
  <si>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</si>
  <si>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</si>
  <si>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</si>
  <si>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</si>
  <si>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</si>
  <si>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</si>
  <si>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</si>
  <si>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</si>
  <si>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</si>
  <si>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</si>
  <si>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</si>
  <si>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</si>
  <si>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</si>
  <si>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</si>
  <si>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</si>
  <si>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</si>
  <si>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</si>
  <si>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</si>
  <si>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</si>
  <si>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</si>
  <si>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</si>
  <si>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</si>
  <si>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</si>
  <si>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</si>
  <si>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</si>
  <si>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</si>
  <si>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</si>
  <si>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</si>
  <si>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</si>
  <si>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</si>
  <si>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</si>
  <si>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</si>
  <si>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</si>
  <si>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</si>
  <si>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</si>
  <si>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</si>
  <si>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</si>
  <si>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</si>
  <si>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</si>
  <si>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</si>
  <si>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</si>
  <si>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</si>
  <si>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</si>
  <si>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</si>
  <si>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</si>
  <si>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</si>
  <si>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</si>
  <si>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</si>
  <si>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</si>
  <si>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</si>
  <si>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</si>
  <si>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</si>
  <si>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</si>
  <si>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</si>
  <si>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</si>
  <si>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</si>
  <si>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</si>
  <si>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</si>
  <si>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</si>
  <si>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</si>
  <si>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</si>
  <si>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</si>
  <si>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</si>
  <si>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</si>
  <si>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</si>
  <si>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</si>
  <si>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</si>
  <si>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</si>
  <si>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</si>
  <si>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</si>
  <si>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</si>
  <si>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</si>
  <si>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</si>
  <si>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</si>
  <si>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</si>
  <si>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</si>
  <si>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</si>
  <si>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</si>
  <si>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</si>
  <si>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</si>
  <si>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</si>
  <si>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</si>
  <si>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</si>
  <si>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</si>
  <si>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</si>
  <si>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</si>
  <si>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</si>
  <si>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</si>
  <si>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</si>
  <si>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</si>
  <si>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</si>
  <si>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</si>
  <si>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</si>
  <si>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</si>
  <si>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</si>
  <si>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</si>
  <si>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</si>
  <si>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</si>
  <si>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</si>
  <si>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</si>
  <si>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</si>
  <si>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</si>
  <si>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</si>
  <si>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</si>
  <si>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</si>
  <si>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</si>
  <si>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</si>
  <si>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</si>
  <si>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</si>
  <si>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</si>
  <si>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</si>
  <si>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</si>
  <si>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</si>
  <si>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</si>
  <si>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</si>
  <si>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</si>
  <si>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</si>
  <si>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</si>
  <si>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</si>
  <si>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</si>
  <si>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</si>
  <si>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</si>
  <si>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</si>
  <si>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</si>
  <si>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</si>
  <si>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</si>
  <si>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</si>
  <si>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</si>
  <si>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</si>
  <si>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</si>
  <si>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</si>
  <si>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</si>
  <si>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</si>
  <si>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</si>
  <si>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</si>
  <si>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</si>
  <si>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</si>
  <si>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</si>
  <si>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</si>
  <si>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</si>
  <si>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</si>
  <si>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</si>
  <si>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</si>
  <si>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</si>
  <si>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</si>
  <si>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</si>
  <si>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</si>
  <si>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</si>
  <si>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</si>
  <si>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</si>
  <si>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</si>
  <si>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</si>
  <si>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</si>
  <si>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</si>
  <si>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</si>
  <si>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</si>
  <si>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</si>
  <si>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</si>
  <si>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</si>
  <si>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</si>
  <si>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</si>
  <si>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</si>
  <si>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</si>
  <si>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</si>
  <si>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</si>
  <si>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</si>
  <si>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</si>
  <si>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</si>
  <si>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</si>
  <si>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</si>
  <si>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</si>
  <si>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</si>
  <si>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</si>
  <si>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</si>
  <si>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</si>
  <si>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</si>
  <si>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</si>
  <si>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</si>
  <si>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</si>
  <si>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</si>
  <si>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</si>
  <si>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</si>
  <si>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</si>
  <si>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</si>
  <si>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</si>
  <si>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</si>
  <si>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</si>
  <si>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</si>
  <si>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</si>
  <si>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</si>
  <si>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</si>
  <si>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</si>
  <si>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</si>
  <si>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</si>
  <si>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</si>
  <si>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</si>
  <si>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</si>
  <si>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</si>
  <si>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</si>
  <si>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</si>
  <si>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</si>
  <si>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</si>
  <si>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</si>
  <si>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</si>
  <si>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</si>
  <si>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</si>
  <si>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</si>
  <si>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</si>
  <si>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</si>
  <si>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</si>
  <si>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</si>
  <si>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</si>
  <si>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</si>
  <si>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</si>
  <si>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</si>
  <si>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</si>
  <si>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</si>
  <si>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</si>
  <si>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</si>
  <si>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</si>
  <si>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</si>
  <si>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</si>
  <si>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</si>
  <si>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</si>
  <si>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</si>
  <si>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</si>
  <si>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</si>
  <si>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</si>
  <si>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</si>
  <si>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</si>
  <si>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</si>
  <si>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</si>
  <si>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</si>
  <si>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</si>
  <si>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</si>
  <si>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</si>
  <si>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</si>
  <si>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</si>
  <si>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</si>
  <si>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</si>
  <si>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</si>
  <si>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</si>
  <si>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</si>
  <si>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</si>
  <si>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</si>
  <si>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</si>
  <si>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</si>
  <si>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</si>
  <si>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</si>
  <si>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</si>
  <si>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</si>
  <si>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</si>
  <si>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</si>
  <si>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</si>
  <si>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</si>
  <si>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</si>
  <si>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</si>
  <si>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</si>
  <si>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</si>
  <si>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</si>
  <si>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</si>
  <si>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</si>
  <si>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</si>
  <si>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</si>
  <si>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</si>
  <si>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</si>
  <si>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</si>
  <si>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</si>
  <si>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</si>
  <si>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</si>
  <si>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</si>
  <si>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</si>
  <si>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</si>
  <si>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</si>
  <si>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</si>
  <si>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</si>
  <si>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</si>
  <si>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</si>
  <si>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</si>
  <si>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</si>
  <si>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</si>
  <si>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</si>
  <si>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</si>
  <si>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</si>
  <si>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</si>
  <si>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</si>
  <si>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</si>
  <si>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</si>
  <si>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</si>
  <si>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</si>
  <si>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</si>
  <si>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</si>
  <si>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</si>
  <si>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</si>
  <si>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</si>
  <si>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</si>
  <si>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</si>
  <si>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</si>
  <si>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</si>
  <si>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</si>
  <si>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</si>
  <si>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</si>
  <si>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</si>
  <si>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</si>
  <si>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</si>
  <si>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</si>
  <si>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</si>
  <si>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</si>
  <si>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</si>
  <si>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</si>
  <si>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</si>
  <si>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</si>
  <si>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</si>
  <si>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</si>
  <si>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</si>
  <si>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</si>
  <si>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</si>
  <si>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</si>
  <si>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</si>
  <si>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</si>
  <si>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</si>
  <si>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</si>
  <si>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</si>
  <si>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</si>
  <si>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</si>
  <si>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</si>
  <si>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</si>
  <si>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</si>
  <si>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</si>
  <si>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</si>
  <si>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</si>
  <si>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</si>
  <si>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</si>
  <si>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</si>
  <si>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</si>
  <si>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</si>
  <si>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</si>
  <si>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</si>
  <si>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</si>
  <si>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</si>
  <si>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</si>
  <si>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</si>
  <si>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</si>
  <si>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</si>
  <si>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</si>
  <si>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</si>
  <si>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</si>
  <si>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</si>
  <si>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</si>
  <si>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</si>
  <si>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</si>
  <si>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</si>
  <si>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</si>
  <si>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</si>
  <si>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</si>
  <si>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</si>
  <si>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</si>
  <si>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</si>
  <si>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</si>
  <si>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</si>
  <si>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</si>
  <si>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</si>
  <si>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</si>
  <si>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</si>
  <si>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</si>
  <si>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</si>
  <si>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</si>
  <si>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</si>
  <si>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</si>
  <si>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</si>
  <si>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</si>
  <si>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</si>
  <si>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</si>
  <si>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</si>
  <si>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</si>
  <si>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</si>
  <si>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</si>
  <si>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</si>
  <si>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</si>
  <si>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</si>
  <si>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</si>
  <si>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</si>
  <si>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</si>
  <si>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</si>
  <si>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</si>
  <si>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</si>
  <si>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</si>
  <si>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</si>
  <si>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</si>
  <si>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</si>
  <si>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</si>
  <si>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</si>
  <si>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</si>
  <si>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</si>
  <si>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</si>
  <si>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</si>
  <si>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</si>
  <si>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</si>
  <si>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</si>
  <si>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</si>
  <si>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</si>
  <si>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</si>
  <si>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</si>
  <si>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</si>
  <si>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</si>
  <si>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</si>
  <si>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</si>
  <si>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</si>
  <si>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</si>
  <si>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</si>
  <si>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</si>
  <si>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</si>
  <si>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</si>
  <si>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</si>
  <si>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</si>
  <si>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</si>
  <si>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</si>
  <si>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</si>
  <si>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</si>
  <si>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</si>
  <si>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</si>
  <si>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</si>
  <si>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</si>
  <si>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</si>
  <si>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</si>
  <si>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</si>
  <si>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</si>
  <si>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</si>
  <si>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</si>
  <si>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</si>
  <si>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</si>
  <si>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</si>
  <si>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</si>
  <si>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</si>
  <si>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</si>
  <si>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</si>
  <si>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</si>
  <si>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</si>
  <si>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</si>
  <si>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</si>
  <si>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</si>
  <si>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</si>
  <si>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</si>
  <si>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</si>
  <si>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</si>
  <si>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</si>
  <si>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</si>
  <si>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</si>
  <si>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</si>
  <si>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</si>
  <si>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</si>
  <si>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</si>
  <si>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</si>
  <si>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</si>
  <si>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</si>
  <si>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</si>
  <si>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</si>
  <si>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</si>
  <si>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</si>
  <si>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</si>
  <si>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</si>
  <si>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</si>
  <si>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</si>
  <si>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</si>
  <si>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</si>
  <si>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</si>
  <si>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</si>
  <si>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</si>
  <si>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</si>
  <si>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</si>
  <si>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</si>
  <si>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</si>
  <si>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</si>
  <si>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</si>
  <si>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</si>
  <si>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</si>
  <si>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</si>
  <si>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</si>
  <si>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</si>
  <si>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</si>
  <si>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</si>
  <si>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</si>
  <si>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</si>
  <si>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</si>
  <si>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</si>
  <si>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</si>
  <si>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</si>
  <si>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</si>
  <si>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</si>
  <si>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</si>
  <si>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</si>
  <si>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</si>
  <si>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</si>
  <si>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</si>
  <si>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</si>
  <si>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</si>
  <si>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</si>
  <si>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</si>
  <si>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</si>
  <si>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</si>
  <si>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</si>
  <si>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</si>
  <si>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</si>
  <si>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</si>
  <si>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</si>
  <si>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</si>
  <si>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</si>
  <si>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</si>
  <si>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</si>
  <si>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</si>
  <si>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</si>
  <si>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</si>
  <si>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</si>
  <si>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</si>
  <si>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</si>
  <si>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</si>
  <si>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</si>
  <si>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</si>
  <si>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</si>
  <si>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</si>
  <si>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</si>
  <si>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</si>
  <si>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</si>
  <si>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</si>
  <si>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</si>
  <si>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</si>
  <si>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</si>
  <si>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</si>
  <si>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</si>
  <si>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</si>
  <si>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</si>
  <si>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</si>
  <si>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</si>
  <si>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</si>
  <si>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</si>
  <si>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</si>
  <si>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</si>
  <si>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</si>
  <si>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</si>
  <si>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</si>
  <si>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</si>
  <si>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</si>
  <si>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</si>
  <si>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</si>
  <si>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</si>
  <si>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</si>
  <si>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</si>
  <si>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</si>
  <si>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</si>
  <si>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</si>
  <si>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</si>
  <si>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</si>
  <si>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</si>
  <si>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</si>
  <si>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</si>
  <si>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</si>
  <si>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</si>
  <si>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</si>
  <si>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</si>
  <si>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</si>
  <si>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</si>
  <si>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</si>
  <si>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</si>
  <si>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</si>
  <si>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</si>
  <si>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</si>
  <si>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</si>
  <si>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</si>
  <si>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</si>
  <si>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</si>
  <si>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</si>
  <si>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</si>
  <si>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</si>
  <si>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</si>
  <si>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</si>
  <si>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</si>
  <si>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</si>
  <si>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</si>
  <si>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</si>
  <si>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</si>
  <si>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</si>
  <si>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</si>
  <si>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</si>
  <si>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</si>
  <si>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</si>
  <si>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</si>
  <si>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</si>
  <si>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</si>
  <si>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</si>
  <si>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</si>
  <si>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</si>
  <si>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</si>
  <si>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</si>
  <si>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</si>
  <si>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</si>
  <si>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</si>
  <si>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</si>
  <si>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</si>
  <si>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</si>
  <si>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</si>
  <si>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</si>
  <si>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</si>
  <si>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</si>
  <si>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</si>
  <si>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</si>
  <si>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</si>
  <si>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</si>
  <si>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</si>
  <si>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</si>
  <si>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</si>
  <si>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</si>
  <si>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</si>
  <si>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</si>
  <si>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</si>
  <si>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</si>
  <si>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</si>
  <si>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</si>
  <si>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</si>
  <si>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</si>
  <si>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</si>
  <si>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</si>
  <si>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</si>
  <si>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</si>
  <si>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</si>
  <si>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</si>
  <si>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</si>
  <si>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</si>
  <si>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</si>
  <si>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</si>
  <si>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</si>
  <si>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</si>
  <si>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</si>
  <si>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</si>
  <si>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</si>
  <si>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</si>
  <si>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</si>
  <si>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</si>
  <si>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</si>
  <si>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</si>
  <si>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</si>
  <si>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</si>
  <si>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</si>
  <si>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</si>
  <si>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</si>
  <si>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</si>
  <si>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</si>
  <si>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</si>
  <si>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</si>
  <si>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</si>
  <si>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</si>
  <si>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</si>
  <si>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</si>
  <si>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</si>
  <si>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</si>
  <si>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</si>
  <si>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</si>
  <si>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</si>
  <si>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</si>
  <si>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</si>
  <si>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</si>
  <si>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</si>
  <si>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</si>
  <si>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</si>
  <si>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</si>
  <si>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</si>
  <si>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</si>
  <si>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</si>
  <si>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</si>
  <si>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</si>
  <si>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</si>
  <si>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</si>
  <si>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</si>
  <si>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</si>
  <si>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</si>
  <si>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</si>
  <si>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</si>
  <si>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</si>
  <si>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</si>
  <si>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</si>
  <si>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</si>
  <si>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</si>
  <si>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</si>
  <si>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</si>
  <si>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</si>
  <si>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</si>
  <si>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</si>
  <si>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</si>
  <si>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</si>
  <si>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</si>
  <si>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</si>
  <si>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</si>
  <si>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</si>
  <si>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</si>
  <si>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</si>
  <si>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</si>
  <si>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</si>
  <si>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</si>
  <si>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</si>
  <si>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</si>
  <si>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</si>
  <si>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</si>
  <si>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</si>
  <si>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</si>
  <si>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</si>
  <si>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</si>
  <si>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</si>
  <si>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</si>
  <si>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</si>
  <si>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</si>
  <si>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</si>
  <si>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</si>
  <si>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</si>
  <si>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</si>
  <si>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</si>
  <si>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</si>
  <si>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</si>
  <si>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</si>
  <si>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</si>
  <si>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</si>
  <si>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</si>
  <si>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</si>
  <si>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</si>
  <si>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</si>
  <si>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</si>
  <si>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</si>
  <si>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</si>
  <si>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</si>
  <si>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</si>
  <si>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</si>
  <si>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</si>
  <si>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</si>
  <si>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</si>
  <si>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</si>
  <si>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</si>
  <si>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</si>
  <si>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</si>
  <si>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</si>
  <si>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</si>
  <si>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</si>
  <si>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</si>
  <si>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</si>
  <si>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</si>
  <si>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</si>
  <si>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</si>
  <si>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</si>
  <si>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</si>
  <si>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</si>
  <si>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</si>
  <si>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</si>
  <si>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</si>
  <si>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</si>
  <si>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</si>
  <si>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</si>
  <si>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</si>
  <si>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</si>
  <si>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</si>
  <si>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</si>
  <si>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</si>
  <si>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</si>
  <si>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</si>
  <si>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</si>
  <si>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</si>
  <si>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</si>
  <si>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</si>
  <si>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</si>
  <si>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</si>
  <si>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</si>
  <si>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</si>
  <si>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</si>
  <si>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</si>
  <si>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</si>
  <si>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</si>
  <si>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</si>
  <si>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</si>
  <si>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</si>
  <si>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</si>
  <si>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</si>
  <si>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</si>
  <si>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</si>
  <si>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</si>
  <si>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</si>
  <si>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</si>
  <si>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</si>
  <si>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</si>
  <si>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</si>
  <si>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</si>
  <si>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</si>
  <si>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</si>
  <si>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</si>
  <si>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</si>
  <si>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</si>
  <si>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</si>
  <si>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</si>
  <si>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</si>
  <si>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</si>
  <si>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</si>
  <si>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</si>
  <si>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</si>
  <si>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</si>
  <si>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</si>
  <si>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</si>
  <si>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</si>
  <si>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</si>
  <si>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</si>
  <si>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</si>
  <si>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</si>
  <si>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</si>
  <si>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</si>
  <si>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</si>
  <si>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</si>
  <si>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</si>
  <si>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</si>
  <si>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</si>
  <si>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</si>
  <si>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</si>
  <si>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</si>
  <si>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</si>
  <si>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</si>
  <si>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</si>
  <si>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</si>
  <si>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</si>
  <si>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</si>
  <si>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</si>
  <si>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</si>
  <si>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</si>
  <si>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</si>
  <si>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</si>
  <si>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</si>
  <si>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</si>
  <si>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</si>
  <si>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</si>
  <si>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</si>
  <si>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</si>
  <si>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</si>
  <si>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</si>
  <si>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</si>
  <si>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</si>
  <si>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</si>
  <si>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</si>
  <si>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</si>
  <si>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</si>
  <si>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</si>
  <si>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</si>
  <si>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</si>
  <si>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</si>
  <si>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</si>
  <si>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</si>
  <si>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</si>
  <si>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</si>
  <si>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</si>
  <si>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</si>
  <si>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</si>
  <si>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</si>
  <si>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</si>
  <si>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</si>
  <si>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</si>
  <si>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</si>
  <si>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</si>
  <si>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</si>
  <si>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</si>
  <si>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</si>
  <si>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</si>
  <si>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</si>
  <si>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</si>
  <si>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</si>
  <si>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</si>
  <si>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</si>
  <si>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</si>
  <si>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</si>
  <si>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</si>
  <si>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</si>
  <si>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</si>
  <si>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</si>
  <si>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</si>
  <si>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</si>
  <si>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</si>
  <si>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</si>
  <si>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</si>
  <si>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</si>
  <si>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</si>
  <si>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</si>
  <si>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</si>
  <si>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</si>
  <si>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</si>
  <si>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</si>
  <si>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</si>
  <si>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</si>
  <si>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</si>
  <si>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</si>
  <si>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</si>
  <si>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</si>
  <si>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</si>
  <si>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</si>
  <si>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</si>
  <si>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</si>
  <si>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</si>
  <si>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</si>
  <si>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</si>
  <si>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</si>
  <si>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</si>
  <si>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</si>
  <si>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</si>
  <si>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</si>
  <si>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</si>
  <si>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</si>
  <si>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</si>
  <si>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</si>
  <si>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</si>
  <si>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</si>
  <si>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</si>
  <si>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</si>
  <si>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</si>
  <si>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</si>
  <si>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</si>
  <si>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</si>
  <si>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</si>
  <si>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</si>
  <si>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</si>
  <si>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</si>
  <si>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</si>
  <si>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</si>
  <si>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</si>
  <si>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</si>
  <si>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</si>
  <si>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</si>
  <si>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</si>
  <si>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</si>
  <si>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</si>
  <si>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</si>
  <si>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</si>
  <si>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</si>
  <si>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</si>
  <si>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</si>
  <si>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</si>
  <si>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</si>
  <si>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</si>
  <si>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</si>
  <si>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</si>
  <si>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</si>
  <si>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</si>
  <si>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</si>
  <si>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</si>
  <si>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</si>
  <si>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</si>
  <si>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</si>
  <si>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</si>
  <si>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</si>
  <si>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</si>
  <si>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</si>
  <si>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</si>
  <si>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</si>
  <si>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</si>
  <si>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</si>
  <si>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</si>
  <si>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</si>
  <si>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</si>
  <si>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</si>
  <si>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</si>
  <si>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</si>
  <si>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</si>
  <si>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</si>
  <si>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</si>
  <si>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</si>
  <si>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</si>
  <si>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</si>
  <si>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</si>
  <si>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</si>
  <si>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</si>
  <si>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</si>
  <si>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</si>
  <si>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</si>
  <si>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</si>
  <si>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</si>
  <si>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</si>
  <si>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</si>
  <si>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</si>
  <si>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</si>
  <si>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</si>
  <si>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</si>
  <si>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</si>
  <si>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</si>
  <si>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</si>
  <si>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</si>
  <si>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</si>
  <si>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</si>
  <si>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</si>
  <si>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</si>
  <si>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</si>
  <si>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</si>
  <si>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</si>
  <si>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</si>
  <si>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</si>
  <si>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</si>
  <si>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</si>
  <si>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</si>
  <si>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</si>
  <si>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</si>
  <si>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</si>
  <si>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</si>
  <si>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</si>
  <si>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</si>
  <si>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</si>
  <si>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</si>
  <si>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</si>
  <si>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</si>
  <si>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</si>
  <si>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</si>
  <si>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</si>
  <si>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</si>
  <si>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</si>
  <si>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</si>
  <si>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</si>
  <si>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</si>
  <si>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</si>
  <si>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</si>
  <si>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</si>
  <si>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</si>
  <si>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</si>
  <si>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</si>
  <si>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</si>
  <si>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</si>
  <si>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</si>
  <si>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</si>
  <si>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</si>
  <si>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</si>
  <si>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</si>
  <si>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</si>
  <si>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</si>
  <si>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</si>
  <si>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</si>
  <si>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</si>
  <si>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</si>
  <si>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</si>
  <si>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</si>
  <si>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</si>
  <si>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</si>
  <si>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</si>
  <si>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</si>
  <si>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</si>
  <si>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</si>
  <si>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</si>
  <si>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</si>
  <si>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</si>
  <si>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</si>
  <si>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</si>
  <si>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</si>
  <si>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</si>
  <si>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</si>
  <si>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</si>
  <si>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</si>
  <si>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</si>
  <si>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</si>
  <si>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</si>
  <si>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</si>
  <si>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</si>
  <si>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</si>
  <si>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</si>
  <si>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</si>
  <si>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</si>
  <si>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</si>
  <si>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</si>
  <si>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</si>
  <si>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</si>
  <si>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</si>
  <si>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</si>
  <si>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</si>
  <si>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</si>
  <si>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</si>
  <si>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</si>
  <si>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</si>
  <si>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</si>
  <si>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</si>
  <si>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</si>
  <si>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</si>
  <si>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</si>
  <si>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</si>
  <si>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</si>
  <si>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</si>
  <si>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</si>
  <si>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</si>
  <si>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</si>
  <si>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</si>
  <si>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</si>
  <si>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</si>
  <si>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</si>
  <si>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</si>
  <si>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</si>
  <si>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</si>
  <si>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</si>
  <si>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</si>
  <si>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</si>
  <si>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</si>
  <si>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</si>
  <si>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</si>
  <si>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</si>
  <si>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</si>
  <si>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</si>
  <si>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</si>
  <si>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</si>
  <si>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</si>
  <si>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</si>
  <si>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</si>
  <si>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</si>
  <si>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</si>
  <si>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</si>
  <si>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</si>
  <si>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</si>
  <si>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</si>
  <si>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</si>
  <si>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</si>
  <si>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</si>
  <si>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</si>
  <si>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</si>
  <si>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</si>
  <si>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</si>
  <si>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</si>
  <si>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</si>
  <si>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</si>
  <si>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</si>
  <si>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</si>
  <si>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</si>
  <si>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</si>
  <si>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</si>
  <si>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</si>
  <si>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</si>
  <si>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</si>
  <si>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</si>
  <si>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</si>
  <si>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</si>
  <si>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</si>
  <si>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</si>
  <si>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</si>
  <si>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</si>
  <si>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</si>
  <si>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</si>
  <si>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</si>
  <si>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</si>
  <si>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</si>
  <si>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</si>
  <si>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</si>
  <si>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</si>
  <si>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</si>
  <si>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</si>
  <si>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</si>
  <si>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</si>
  <si>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</si>
  <si>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</si>
  <si>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</si>
  <si>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</si>
  <si>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</si>
  <si>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</si>
  <si>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</si>
  <si>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</si>
  <si>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</si>
  <si>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</si>
  <si>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</si>
  <si>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</si>
  <si>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</si>
  <si>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</si>
  <si>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</si>
  <si>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</si>
  <si>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</si>
  <si>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</si>
  <si>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</si>
  <si>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</si>
  <si>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</si>
  <si>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</si>
  <si>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</si>
  <si>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</si>
  <si>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</si>
  <si>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</si>
  <si>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</si>
  <si>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</si>
  <si>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</si>
  <si>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</si>
  <si>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</si>
  <si>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</si>
  <si>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</si>
  <si>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</si>
  <si>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</si>
  <si>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</si>
  <si>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</si>
  <si>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</si>
  <si>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</si>
  <si>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</si>
  <si>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</si>
  <si>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</si>
  <si>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</si>
  <si>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</si>
  <si>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</si>
  <si>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</si>
  <si>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</si>
  <si>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</si>
  <si>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</si>
  <si>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</si>
  <si>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</si>
  <si>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</si>
  <si>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</si>
  <si>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</si>
  <si>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</si>
  <si>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</si>
  <si>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</si>
  <si>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</si>
  <si>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</si>
  <si>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</si>
  <si>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</si>
  <si>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</si>
  <si>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</si>
  <si>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</si>
  <si>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</si>
  <si>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</si>
  <si>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</si>
  <si>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</si>
  <si>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</si>
  <si>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</si>
  <si>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</si>
  <si>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</si>
  <si>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</si>
  <si>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</si>
  <si>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</si>
  <si>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</si>
  <si>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</si>
  <si>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</si>
  <si>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</si>
  <si>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</si>
  <si>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</si>
  <si>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</si>
  <si>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</si>
  <si>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</si>
  <si>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</si>
  <si>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</si>
  <si>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</si>
  <si>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</si>
  <si>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</si>
  <si>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</si>
  <si>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</si>
  <si>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</si>
  <si>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</si>
  <si>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</si>
  <si>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</si>
  <si>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</si>
  <si>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</si>
  <si>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</si>
  <si>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</si>
  <si>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</si>
  <si>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</si>
  <si>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</si>
  <si>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</si>
  <si>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</si>
  <si>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</si>
  <si>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</si>
  <si>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</si>
  <si>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</si>
  <si>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</si>
  <si>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</si>
  <si>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</si>
  <si>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</si>
  <si>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</si>
  <si>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</si>
  <si>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</si>
  <si>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</si>
  <si>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</si>
  <si>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</si>
  <si>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</si>
  <si>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</si>
  <si>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</si>
  <si>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</si>
  <si>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</si>
  <si>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</si>
  <si>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</si>
  <si>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</si>
  <si>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</si>
  <si>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</si>
  <si>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</si>
  <si>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</si>
  <si>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</si>
  <si>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</si>
  <si>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</si>
  <si>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</si>
  <si>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</si>
  <si>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</si>
  <si>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</si>
  <si>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</si>
  <si>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</si>
  <si>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</si>
  <si>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</si>
  <si>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</si>
  <si>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</si>
  <si>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</si>
  <si>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</si>
  <si>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</si>
  <si>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</si>
  <si>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</si>
  <si>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</si>
  <si>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</si>
  <si>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</si>
  <si>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</si>
  <si>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</si>
  <si>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</si>
  <si>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</si>
  <si>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</si>
  <si>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</si>
  <si>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</si>
  <si>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</si>
  <si>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</si>
  <si>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</si>
  <si>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</si>
  <si>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</si>
  <si>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</si>
  <si>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</si>
  <si>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</si>
  <si>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</si>
  <si>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</si>
  <si>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</si>
  <si>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</si>
  <si>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</si>
  <si>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</si>
  <si>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</si>
  <si>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</si>
  <si>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</si>
  <si>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</si>
  <si>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</si>
  <si>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</si>
  <si>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</si>
  <si>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</si>
  <si>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</si>
  <si>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</si>
  <si>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</si>
  <si>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</si>
  <si>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</si>
  <si>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</si>
  <si>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</si>
  <si>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</si>
  <si>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</si>
  <si>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</si>
  <si>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</si>
  <si>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</si>
  <si>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</si>
  <si>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</si>
  <si>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</si>
  <si>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</si>
  <si>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</si>
  <si>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</si>
  <si>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</si>
  <si>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</si>
  <si>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</si>
  <si>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</si>
  <si>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</si>
  <si>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</si>
  <si>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</si>
  <si>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</si>
  <si>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</si>
  <si>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</si>
  <si>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</si>
  <si>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</si>
  <si>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</si>
  <si>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</si>
  <si>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</si>
  <si>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</si>
  <si>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</si>
  <si>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</si>
  <si>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</si>
  <si>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</si>
  <si>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</si>
  <si>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</si>
  <si>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</si>
  <si>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</si>
  <si>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</si>
  <si>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</si>
  <si>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</si>
  <si>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</si>
  <si>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</si>
  <si>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</si>
  <si>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</si>
  <si>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</si>
  <si>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</si>
  <si>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</si>
  <si>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</si>
  <si>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</si>
  <si>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</si>
  <si>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</si>
  <si>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</si>
  <si>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</si>
  <si>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</si>
  <si>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</si>
  <si>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</si>
  <si>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</si>
  <si>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</si>
  <si>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</si>
  <si>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</si>
  <si>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</si>
  <si>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</si>
  <si>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</si>
  <si>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</si>
  <si>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</si>
  <si>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</si>
  <si>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</si>
  <si>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</si>
  <si>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</si>
  <si>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</si>
  <si>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</si>
  <si>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</si>
  <si>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</si>
  <si>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</si>
  <si>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</si>
  <si>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</si>
  <si>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</si>
  <si>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</si>
  <si>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</si>
  <si>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</si>
  <si>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</si>
  <si>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</si>
  <si>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</si>
  <si>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</si>
  <si>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</si>
  <si>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</si>
  <si>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</si>
  <si>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</si>
  <si>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</si>
  <si>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</si>
  <si>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</si>
  <si>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</si>
  <si>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</si>
  <si>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</si>
  <si>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</si>
  <si>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</si>
  <si>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</si>
  <si>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</si>
  <si>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</si>
  <si>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</si>
  <si>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</si>
  <si>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</si>
  <si>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</si>
  <si>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</si>
  <si>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</si>
  <si>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</si>
  <si>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</si>
  <si>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</si>
  <si>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</si>
  <si>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</si>
  <si>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</si>
  <si>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</si>
  <si>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</si>
  <si>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</si>
  <si>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</si>
  <si>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</si>
  <si>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</si>
  <si>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</si>
  <si>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</si>
  <si>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</si>
  <si>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</si>
  <si>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</si>
  <si>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</si>
  <si>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</si>
  <si>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</si>
  <si>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</si>
  <si>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</si>
  <si>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</si>
  <si>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</si>
  <si>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</si>
  <si>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</si>
  <si>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</si>
  <si>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</si>
  <si>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</si>
  <si>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</si>
  <si>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</si>
  <si>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</si>
  <si>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</si>
  <si>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</si>
  <si>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</si>
  <si>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</si>
  <si>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</si>
  <si>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</si>
  <si>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</si>
  <si>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</si>
  <si>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</si>
  <si>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</si>
  <si>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</si>
  <si>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</si>
  <si>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</si>
  <si>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</si>
  <si>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</si>
  <si>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</si>
  <si>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</si>
  <si>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</si>
  <si>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</si>
  <si>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</si>
  <si>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</si>
  <si>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</si>
  <si>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</si>
  <si>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</si>
  <si>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</si>
  <si>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</si>
  <si>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</si>
  <si>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</si>
  <si>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</si>
  <si>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</si>
  <si>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</si>
  <si>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</si>
  <si>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</si>
  <si>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</si>
  <si>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</si>
  <si>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</si>
  <si>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</si>
  <si>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</si>
  <si>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</si>
  <si>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</si>
  <si>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</si>
  <si>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</si>
  <si>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</si>
  <si>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</si>
  <si>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</si>
  <si>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</si>
  <si>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</si>
  <si>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</si>
  <si>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</si>
  <si>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</si>
  <si>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</si>
  <si>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</si>
  <si>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</si>
  <si>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</si>
  <si>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</si>
  <si>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</si>
  <si>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</si>
  <si>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</si>
  <si>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</si>
  <si>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</si>
  <si>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</si>
  <si>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</si>
  <si>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</si>
  <si>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</si>
  <si>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</si>
  <si>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</si>
  <si>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</si>
  <si>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</si>
  <si>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</si>
  <si>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</si>
  <si>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</si>
  <si>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</si>
  <si>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</si>
  <si>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</si>
  <si>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</si>
  <si>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</si>
  <si>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</si>
  <si>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</si>
  <si>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</si>
  <si>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</si>
  <si>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</si>
  <si>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</si>
  <si>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</si>
  <si>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</si>
  <si>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</si>
  <si>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</si>
  <si>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</si>
  <si>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</si>
  <si>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</si>
  <si>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</si>
  <si>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</si>
  <si>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</si>
  <si>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</si>
  <si>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</si>
  <si>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</si>
  <si>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</si>
  <si>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</si>
  <si>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</si>
  <si>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</si>
  <si>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</si>
  <si>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</si>
  <si>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</si>
  <si>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</si>
  <si>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</si>
  <si>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</si>
  <si>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</si>
  <si>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</si>
  <si>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</si>
  <si>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</si>
  <si>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</si>
  <si>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</si>
  <si>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</si>
  <si>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</si>
  <si>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</si>
  <si>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</si>
  <si>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</si>
  <si>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</si>
  <si>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</si>
  <si>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</si>
  <si>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</si>
  <si>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</si>
  <si>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</si>
  <si>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</si>
  <si>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</si>
  <si>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</si>
  <si>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</si>
  <si>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</si>
  <si>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</si>
  <si>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</si>
  <si>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</si>
  <si>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</si>
  <si>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</si>
  <si>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</si>
  <si>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</si>
  <si>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</si>
  <si>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</si>
  <si>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</si>
  <si>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</si>
  <si>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</si>
  <si>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</si>
  <si>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</si>
  <si>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</si>
  <si>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</si>
  <si>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</si>
  <si>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</si>
  <si>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</si>
  <si>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</si>
  <si>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</si>
  <si>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</si>
  <si>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</si>
  <si>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</si>
  <si>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</si>
  <si>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</si>
  <si>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</si>
  <si>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</si>
  <si>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</si>
  <si>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</si>
  <si>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</si>
  <si>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</si>
  <si>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</si>
  <si>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</si>
  <si>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</si>
  <si>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</si>
  <si>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</si>
  <si>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</si>
  <si>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</si>
  <si>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</si>
  <si>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</si>
  <si>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</si>
  <si>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</si>
  <si>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</si>
  <si>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</si>
  <si>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</si>
  <si>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</si>
  <si>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</si>
  <si>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</si>
  <si>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</si>
  <si>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</si>
  <si>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</si>
  <si>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</si>
  <si>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</si>
  <si>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</si>
  <si>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</si>
  <si>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</si>
  <si>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</si>
  <si>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</si>
  <si>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</si>
  <si>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</si>
  <si>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</si>
  <si>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</si>
  <si>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</si>
  <si>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</si>
  <si>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</si>
  <si>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</si>
  <si>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</si>
  <si>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</si>
  <si>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</si>
  <si>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</si>
  <si>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</si>
  <si>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</si>
  <si>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</si>
  <si>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</si>
  <si>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</si>
  <si>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</si>
  <si>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</si>
  <si>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</si>
  <si>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</si>
  <si>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</si>
  <si>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</si>
  <si>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</si>
  <si>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</si>
  <si>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</si>
  <si>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</si>
  <si>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</si>
  <si>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</si>
  <si>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</si>
  <si>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</si>
  <si>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</si>
  <si>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</si>
  <si>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</si>
  <si>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</si>
  <si>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</si>
  <si>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</si>
  <si>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</si>
  <si>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</si>
  <si>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</si>
  <si>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</si>
  <si>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</si>
  <si>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</si>
  <si>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</si>
  <si>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</si>
  <si>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</si>
  <si>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</si>
  <si>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</si>
  <si>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</si>
  <si>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</si>
  <si>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</si>
  <si>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</si>
  <si>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</si>
  <si>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</si>
  <si>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</si>
  <si>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</si>
  <si>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</si>
  <si>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</si>
  <si>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</si>
  <si>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</si>
  <si>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</si>
  <si>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</si>
  <si>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</si>
  <si>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</si>
  <si>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</si>
  <si>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</si>
  <si>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</si>
  <si>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</si>
  <si>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</si>
  <si>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</si>
  <si>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</si>
  <si>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</si>
  <si>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</si>
  <si>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</si>
  <si>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</si>
  <si>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</si>
  <si>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</si>
  <si>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</si>
  <si>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</si>
  <si>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</si>
  <si>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</si>
  <si>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</si>
  <si>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</si>
  <si>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</si>
  <si>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</si>
  <si>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</si>
  <si>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</si>
  <si>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</si>
  <si>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</si>
  <si>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</si>
  <si>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</si>
  <si>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</si>
  <si>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</si>
  <si>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</si>
  <si>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</si>
  <si>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</si>
  <si>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</si>
  <si>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</si>
  <si>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</si>
  <si>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</si>
  <si>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</si>
  <si>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</si>
  <si>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</si>
  <si>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</si>
  <si>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</si>
  <si>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</si>
  <si>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</si>
  <si>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</si>
  <si>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</si>
  <si>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</si>
  <si>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</si>
  <si>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</si>
  <si>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</si>
  <si>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</si>
  <si>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</si>
  <si>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</si>
  <si>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</si>
  <si>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</si>
  <si>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</si>
  <si>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</si>
  <si>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</si>
  <si>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</si>
  <si>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</si>
  <si>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</si>
  <si>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</si>
  <si>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</si>
  <si>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</si>
  <si>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</si>
  <si>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</si>
  <si>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</si>
  <si>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</si>
  <si>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</si>
  <si>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</si>
  <si>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</si>
  <si>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</si>
  <si>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</si>
  <si>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</si>
  <si>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</si>
  <si>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</si>
  <si>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</si>
  <si>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</si>
  <si>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</si>
  <si>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</si>
  <si>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</si>
  <si>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</si>
  <si>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</si>
  <si>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</si>
  <si>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</si>
  <si>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</si>
  <si>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</si>
  <si>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</si>
  <si>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</si>
  <si>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</si>
  <si>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</si>
  <si>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</si>
  <si>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</si>
  <si>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</si>
  <si>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</si>
  <si>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</si>
  <si>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</si>
  <si>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</si>
  <si>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</si>
  <si>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</si>
  <si>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</si>
  <si>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</si>
  <si>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</si>
  <si>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</si>
  <si>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</si>
  <si>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</si>
  <si>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</si>
  <si>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</si>
  <si>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</si>
  <si>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</si>
  <si>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</si>
  <si>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</si>
  <si>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</si>
  <si>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</si>
  <si>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</si>
  <si>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</si>
  <si>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</si>
  <si>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</si>
  <si>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</si>
  <si>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</si>
  <si>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</si>
  <si>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</si>
  <si>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</si>
  <si>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</si>
  <si>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</si>
  <si>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</si>
  <si>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</si>
  <si>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</si>
  <si>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</si>
  <si>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</si>
  <si>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</si>
  <si>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</si>
  <si>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</si>
  <si>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</si>
  <si>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</si>
  <si>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</si>
  <si>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</si>
  <si>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</si>
  <si>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</si>
  <si>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</si>
  <si>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</si>
  <si>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</si>
  <si>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</si>
  <si>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</si>
  <si>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</si>
  <si>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</si>
  <si>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</si>
  <si>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</si>
  <si>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</si>
  <si>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</si>
  <si>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</si>
  <si>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</si>
  <si>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</si>
  <si>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</si>
  <si>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</si>
  <si>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</si>
  <si>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</si>
  <si>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</si>
  <si>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</si>
  <si>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</si>
  <si>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</si>
  <si>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</si>
  <si>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</si>
  <si>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</si>
  <si>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</si>
  <si>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</si>
  <si>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</si>
  <si>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</si>
  <si>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</si>
  <si>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</si>
  <si>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</si>
  <si>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</si>
  <si>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</si>
  <si>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</si>
  <si>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</si>
  <si>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</si>
  <si>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</si>
  <si>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</si>
  <si>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</si>
  <si>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</si>
  <si>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</si>
  <si>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</si>
  <si>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</si>
  <si>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</si>
  <si>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</si>
  <si>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</si>
  <si>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</si>
  <si>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</si>
  <si>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</si>
  <si>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</si>
  <si>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</si>
  <si>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</si>
  <si>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</si>
  <si>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</si>
  <si>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</si>
  <si>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</si>
  <si>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</si>
  <si>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</si>
  <si>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</si>
  <si>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</si>
  <si>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</si>
  <si>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</si>
  <si>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</si>
  <si>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</si>
  <si>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</si>
  <si>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</si>
  <si>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</si>
  <si>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</si>
  <si>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</si>
  <si>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</si>
  <si>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</si>
  <si>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</si>
  <si>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</si>
  <si>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</si>
  <si>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</si>
  <si>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</si>
  <si>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</si>
  <si>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</si>
  <si>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</si>
  <si>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</si>
  <si>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</si>
  <si>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</si>
  <si>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</si>
  <si>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</si>
  <si>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</si>
  <si>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</si>
  <si>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</si>
  <si>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</si>
  <si>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</si>
  <si>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</si>
  <si>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</si>
  <si>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</si>
  <si>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</si>
  <si>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</si>
  <si>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</si>
  <si>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</si>
  <si>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</si>
  <si>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</si>
  <si>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</si>
  <si>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</si>
  <si>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</si>
  <si>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</si>
  <si>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</si>
  <si>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</si>
  <si>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</si>
  <si>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</si>
  <si>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</si>
  <si>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</si>
  <si>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</si>
  <si>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</si>
  <si>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</si>
  <si>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</si>
  <si>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</si>
  <si>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</si>
  <si>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</si>
  <si>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</si>
  <si>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</si>
  <si>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</si>
  <si>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</si>
  <si>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</si>
  <si>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</si>
  <si>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</si>
  <si>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</si>
  <si>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</si>
  <si>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</si>
  <si>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</si>
  <si>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</si>
  <si>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</si>
  <si>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</si>
  <si>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</si>
  <si>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</si>
  <si>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</si>
  <si>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</si>
  <si>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</si>
  <si>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</si>
  <si>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</si>
  <si>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</si>
  <si>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</si>
  <si>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</si>
  <si>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</si>
  <si>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</si>
  <si>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</si>
  <si>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</si>
  <si>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</si>
  <si>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</si>
  <si>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</si>
  <si>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</si>
  <si>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</si>
  <si>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</si>
  <si>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</si>
  <si>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</si>
  <si>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</si>
  <si>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</si>
  <si>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</si>
  <si>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</si>
  <si>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</si>
  <si>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</si>
  <si>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</si>
  <si>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</si>
  <si>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</si>
  <si>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</si>
  <si>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</si>
  <si>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</si>
  <si>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</si>
  <si>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</si>
  <si>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</si>
  <si>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</si>
  <si>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</si>
  <si>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</si>
  <si>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</si>
  <si>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</si>
  <si>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</si>
  <si>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</si>
  <si>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</si>
  <si>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</si>
  <si>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</si>
  <si>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</si>
  <si>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</si>
  <si>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</si>
  <si>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</si>
  <si>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</si>
  <si>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</si>
  <si>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</si>
  <si>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</si>
  <si>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</si>
  <si>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</si>
  <si>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</si>
  <si>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</si>
  <si>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</si>
  <si>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</si>
  <si>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</si>
  <si>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</si>
  <si>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</si>
  <si>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</si>
  <si>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</si>
  <si>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</si>
  <si>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</si>
  <si>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</si>
  <si>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</si>
  <si>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</si>
  <si>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</si>
  <si>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</si>
  <si>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</si>
  <si>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</si>
  <si>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</si>
  <si>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</si>
  <si>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</si>
  <si>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</si>
  <si>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</si>
  <si>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</si>
  <si>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</si>
  <si>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</si>
  <si>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</si>
  <si>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</si>
  <si>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</si>
  <si>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</si>
  <si>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</si>
  <si>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</si>
  <si>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</si>
  <si>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</si>
  <si>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</si>
  <si>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</si>
  <si>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</si>
  <si>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</si>
  <si>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</si>
  <si>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</si>
  <si>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</si>
  <si>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</si>
  <si>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</si>
  <si>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</si>
  <si>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</si>
  <si>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</si>
  <si>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</si>
  <si>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</si>
  <si>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</si>
  <si>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</si>
  <si>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</si>
  <si>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</si>
  <si>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</si>
  <si>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</si>
  <si>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</si>
  <si>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</si>
  <si>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</si>
  <si>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</si>
  <si>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</si>
  <si>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</si>
  <si>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</si>
  <si>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</si>
  <si>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</si>
  <si>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</si>
  <si>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</si>
  <si>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</si>
  <si>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</si>
  <si>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</si>
  <si>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</si>
  <si>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</si>
  <si>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</si>
  <si>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</si>
  <si>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</si>
  <si>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</si>
  <si>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</si>
  <si>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</si>
  <si>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</si>
  <si>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</si>
  <si>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</si>
  <si>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</si>
  <si>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</si>
  <si>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</si>
  <si>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</si>
  <si>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</si>
  <si>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</si>
  <si>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</si>
  <si>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</si>
  <si>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</si>
  <si>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</si>
  <si>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</si>
  <si>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</si>
  <si>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</si>
  <si>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</si>
  <si>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</si>
  <si>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</si>
  <si>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</si>
  <si>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</si>
  <si>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</si>
  <si>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</si>
  <si>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</si>
  <si>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</si>
  <si>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</si>
  <si>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</si>
  <si>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</si>
  <si>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</si>
  <si>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</si>
  <si>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</si>
  <si>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</si>
  <si>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</si>
  <si>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</si>
  <si>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</si>
  <si>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</si>
  <si>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</si>
  <si>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</si>
  <si>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</si>
  <si>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</si>
  <si>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</si>
  <si>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</si>
  <si>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</si>
  <si>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</si>
  <si>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</si>
  <si>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</si>
  <si>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</si>
  <si>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</si>
  <si>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</si>
  <si>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</si>
  <si>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</si>
  <si>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</si>
  <si>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</si>
  <si>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</si>
  <si>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</si>
  <si>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</si>
  <si>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</si>
  <si>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</si>
  <si>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</si>
  <si>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</si>
  <si>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</si>
  <si>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</si>
  <si>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</si>
  <si>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</si>
  <si>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</si>
  <si>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</si>
  <si>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</si>
  <si>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</si>
  <si>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</si>
  <si>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</si>
  <si>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</si>
  <si>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</si>
  <si>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</si>
  <si>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</si>
  <si>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</si>
  <si>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</si>
  <si>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</si>
  <si>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</si>
  <si>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</si>
  <si>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</si>
  <si>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</si>
  <si>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</si>
  <si>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</si>
  <si>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</si>
  <si>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</si>
  <si>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</si>
  <si>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</si>
  <si>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</si>
  <si>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</si>
  <si>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</si>
  <si>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</si>
  <si>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</si>
  <si>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</si>
  <si>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</si>
  <si>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</si>
  <si>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</si>
  <si>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</si>
  <si>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</si>
  <si>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</si>
  <si>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</si>
  <si>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</si>
  <si>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</si>
  <si>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</si>
  <si>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</si>
  <si>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</si>
  <si>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</si>
  <si>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</si>
  <si>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</si>
  <si>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</si>
  <si>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</si>
  <si>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</si>
  <si>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</si>
  <si>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</si>
  <si>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</si>
  <si>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</si>
  <si>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</si>
  <si>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</si>
  <si>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</si>
  <si>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</si>
  <si>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</si>
  <si>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</si>
  <si>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</si>
  <si>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</si>
  <si>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</si>
  <si>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</si>
  <si>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</si>
  <si>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</si>
  <si>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</si>
  <si>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</si>
  <si>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</si>
  <si>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</si>
  <si>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</si>
  <si>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</si>
  <si>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</si>
  <si>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</si>
  <si>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</si>
  <si>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</si>
  <si>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</si>
  <si>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</si>
  <si>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</si>
  <si>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</si>
  <si>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</si>
  <si>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</si>
  <si>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</si>
  <si>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</si>
  <si>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</si>
  <si>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</si>
  <si>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</si>
  <si>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</si>
  <si>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</si>
  <si>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</si>
  <si>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</si>
  <si>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</si>
  <si>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</si>
  <si>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</si>
  <si>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</si>
  <si>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</si>
  <si>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</si>
  <si>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</si>
  <si>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</si>
  <si>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</si>
  <si>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</si>
  <si>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</si>
  <si>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</si>
  <si>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</si>
  <si>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</si>
  <si>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</si>
  <si>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</si>
  <si>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</si>
  <si>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</si>
  <si>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</si>
  <si>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</si>
  <si>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</si>
  <si>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</si>
  <si>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</si>
  <si>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</si>
  <si>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</si>
  <si>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</si>
  <si>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</si>
  <si>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</si>
  <si>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</si>
  <si>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</si>
  <si>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</si>
  <si>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</si>
  <si>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</si>
  <si>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</si>
  <si>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</si>
  <si>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</si>
  <si>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</si>
  <si>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</si>
  <si>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</si>
  <si>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</si>
  <si>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</si>
  <si>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</si>
  <si>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</si>
  <si>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</si>
  <si>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</si>
  <si>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</si>
  <si>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</si>
  <si>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</si>
  <si>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</si>
  <si>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</si>
  <si>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</si>
  <si>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</si>
  <si>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</si>
  <si>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</si>
  <si>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</si>
  <si>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</si>
  <si>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</si>
  <si>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</si>
  <si>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</si>
  <si>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</si>
  <si>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</si>
  <si>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</si>
  <si>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</si>
  <si>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</si>
  <si>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</si>
  <si>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</si>
  <si>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</si>
  <si>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</si>
  <si>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</si>
  <si>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</si>
  <si>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</si>
  <si>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</si>
  <si>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</si>
  <si>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</si>
  <si>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</si>
  <si>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</si>
  <si>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</si>
  <si>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</si>
  <si>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</si>
  <si>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</si>
  <si>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</si>
  <si>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</si>
  <si>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</si>
  <si>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</si>
  <si>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</si>
  <si>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</si>
  <si>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</si>
  <si>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</si>
  <si>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</si>
  <si>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</si>
  <si>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</si>
  <si>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</si>
  <si>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</si>
  <si>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</si>
  <si>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</si>
  <si>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</si>
  <si>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</si>
  <si>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</si>
  <si>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</si>
  <si>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</si>
  <si>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</si>
  <si>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</si>
  <si>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</si>
  <si>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</si>
  <si>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</si>
  <si>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</si>
  <si>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</si>
  <si>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</si>
  <si>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</si>
  <si>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</si>
  <si>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</si>
  <si>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</si>
  <si>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</si>
  <si>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</si>
  <si>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</si>
  <si>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</si>
  <si>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</si>
  <si>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</si>
  <si>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</si>
  <si>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</si>
  <si>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</si>
  <si>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</si>
  <si>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</si>
  <si>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</si>
  <si>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</si>
  <si>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</si>
  <si>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</si>
  <si>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</si>
  <si>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</si>
  <si>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</si>
  <si>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</si>
  <si>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</si>
  <si>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</si>
  <si>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</si>
  <si>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</si>
  <si>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</si>
  <si>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</si>
  <si>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</si>
  <si>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</si>
  <si>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</si>
  <si>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</si>
  <si>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</si>
  <si>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</si>
  <si>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</si>
  <si>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</si>
  <si>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</si>
  <si>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</si>
  <si>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</si>
  <si>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</si>
  <si>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</si>
  <si>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</si>
  <si>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</si>
  <si>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</si>
  <si>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</si>
  <si>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</si>
  <si>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</si>
  <si>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</si>
  <si>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</si>
  <si>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</si>
  <si>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</si>
  <si>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</si>
  <si>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</si>
  <si>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</si>
  <si>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</si>
  <si>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</si>
  <si>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</si>
  <si>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</si>
  <si>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</si>
  <si>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</si>
  <si>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</si>
  <si>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</si>
  <si>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</si>
  <si>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</si>
  <si>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</si>
  <si>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</si>
  <si>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</si>
  <si>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</si>
  <si>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</si>
  <si>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</si>
  <si>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</si>
  <si>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</si>
  <si>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</si>
  <si>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</si>
  <si>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</si>
  <si>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</si>
  <si>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</si>
  <si>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</si>
  <si>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</si>
  <si>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</si>
  <si>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</si>
  <si>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</si>
  <si>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</si>
  <si>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</si>
  <si>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</si>
  <si>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</si>
  <si>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</si>
  <si>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</si>
  <si>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</si>
  <si>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</si>
  <si>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</si>
  <si>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</si>
  <si>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</si>
  <si>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</si>
  <si>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</si>
  <si>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</si>
  <si>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</si>
  <si>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</si>
  <si>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</si>
  <si>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</si>
  <si>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</si>
  <si>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</si>
  <si>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</si>
  <si>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</si>
  <si>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</si>
  <si>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</si>
  <si>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</si>
  <si>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</si>
  <si>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</si>
  <si>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</si>
  <si>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</si>
  <si>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</si>
  <si>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</si>
  <si>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</si>
  <si>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</si>
  <si>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</si>
  <si>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</si>
  <si>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</si>
  <si>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</si>
  <si>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</si>
  <si>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</si>
  <si>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</si>
  <si>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</si>
  <si>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</si>
  <si>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</si>
  <si>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</si>
  <si>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</si>
  <si>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</si>
  <si>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</si>
  <si>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</si>
  <si>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</si>
  <si>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</si>
  <si>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</si>
  <si>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</si>
  <si>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</si>
  <si>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</si>
  <si>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</si>
  <si>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</si>
  <si>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</si>
  <si>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</si>
  <si>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</si>
  <si>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</si>
  <si>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</si>
  <si>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</si>
  <si>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</si>
  <si>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</si>
  <si>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</si>
  <si>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</si>
  <si>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</si>
  <si>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</si>
  <si>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</si>
  <si>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</si>
  <si>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</si>
  <si>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</si>
  <si>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</si>
  <si>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</si>
  <si>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</si>
  <si>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</si>
  <si>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</si>
  <si>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</si>
  <si>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</si>
  <si>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</si>
  <si>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</si>
  <si>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</si>
  <si>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</si>
  <si>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</si>
  <si>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</si>
  <si>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</si>
  <si>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</si>
  <si>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</si>
  <si>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</si>
  <si>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</si>
  <si>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</si>
  <si>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</si>
  <si>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</si>
  <si>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</si>
  <si>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</si>
  <si>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</si>
  <si>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</si>
  <si>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</si>
  <si>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</si>
  <si>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</si>
  <si>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</si>
  <si>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</si>
  <si>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</si>
  <si>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</si>
  <si>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</si>
  <si>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</si>
  <si>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</si>
  <si>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</si>
  <si>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</si>
  <si>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</si>
  <si>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</si>
  <si>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</si>
  <si>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</si>
  <si>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</si>
  <si>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</si>
  <si>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</si>
  <si>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</si>
  <si>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</si>
  <si>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</si>
  <si>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</si>
  <si>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</si>
  <si>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</si>
  <si>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</si>
  <si>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</si>
  <si>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</si>
  <si>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</si>
  <si>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</si>
  <si>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</si>
  <si>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</si>
  <si>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</si>
  <si>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</si>
  <si>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</si>
  <si>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</si>
  <si>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</si>
  <si>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</si>
  <si>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</si>
  <si>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</si>
  <si>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</si>
  <si>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</si>
  <si>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</si>
  <si>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</si>
  <si>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</si>
  <si>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</si>
  <si>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</si>
  <si>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</si>
  <si>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</si>
  <si>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</si>
  <si>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</si>
  <si>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</si>
  <si>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</si>
  <si>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</si>
  <si>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</si>
  <si>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</si>
  <si>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</si>
  <si>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</si>
  <si>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</si>
  <si>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</si>
  <si>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</si>
  <si>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</si>
  <si>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</si>
  <si>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</si>
  <si>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</si>
  <si>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</si>
  <si>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</si>
  <si>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</si>
  <si>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</si>
  <si>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</si>
  <si>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</si>
  <si>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</si>
  <si>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</si>
  <si>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</si>
  <si>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</si>
  <si>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</si>
  <si>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</si>
  <si>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</si>
  <si>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</si>
  <si>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</si>
  <si>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</si>
  <si>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</si>
  <si>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</si>
  <si>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</si>
  <si>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</si>
  <si>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</si>
  <si>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</si>
  <si>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</si>
  <si>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</si>
  <si>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</si>
  <si>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</si>
  <si>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</si>
  <si>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</si>
  <si>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</si>
  <si>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</si>
  <si>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</si>
  <si>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</si>
  <si>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</si>
  <si>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</si>
  <si>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</si>
  <si>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</si>
  <si>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</si>
  <si>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</si>
  <si>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</si>
  <si>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</si>
  <si>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</si>
  <si>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</si>
  <si>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</si>
  <si>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</si>
  <si>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</si>
  <si>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</si>
  <si>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</si>
  <si>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</si>
  <si>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</si>
  <si>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</si>
  <si>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</si>
  <si>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</si>
  <si>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</si>
  <si>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</si>
  <si>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</si>
  <si>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</si>
  <si>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</si>
  <si>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</si>
  <si>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</si>
  <si>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</si>
  <si>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</si>
  <si>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</si>
  <si>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</si>
  <si>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</si>
  <si>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</si>
  <si>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</si>
  <si>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</si>
  <si>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</si>
  <si>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</si>
  <si>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</si>
  <si>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</si>
  <si>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</si>
  <si>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</si>
  <si>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</si>
  <si>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</si>
  <si>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</si>
  <si>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</si>
  <si>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</si>
  <si>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</si>
  <si>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</si>
  <si>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</si>
  <si>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</si>
  <si>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</si>
  <si>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</si>
  <si>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</si>
  <si>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</si>
  <si>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</si>
  <si>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</si>
  <si>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</si>
  <si>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</si>
  <si>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</si>
  <si>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</si>
  <si>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</si>
  <si>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</si>
  <si>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</si>
  <si>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</si>
  <si>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</si>
  <si>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</si>
  <si>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</si>
  <si>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</si>
  <si>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</si>
  <si>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</si>
  <si>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</si>
  <si>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</si>
  <si>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</si>
  <si>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</si>
  <si>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</si>
  <si>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</si>
  <si>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</si>
  <si>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</si>
  <si>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</si>
  <si>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</si>
  <si>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</si>
  <si>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</si>
  <si>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</si>
  <si>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</si>
  <si>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</si>
  <si>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</si>
  <si>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</si>
  <si>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</si>
  <si>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</si>
  <si>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</si>
  <si>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</si>
  <si>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</si>
  <si>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</si>
  <si>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</si>
  <si>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</si>
  <si>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</si>
  <si>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</si>
  <si>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</si>
  <si>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</si>
  <si>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</si>
  <si>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</si>
  <si>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</si>
  <si>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</si>
  <si>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</si>
  <si>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</si>
  <si>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</si>
  <si>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</si>
  <si>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</si>
  <si>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</si>
  <si>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</si>
  <si>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</si>
  <si>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</si>
  <si>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</si>
  <si>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</si>
  <si>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</si>
  <si>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</si>
  <si>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</si>
  <si>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</si>
  <si>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</si>
  <si>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</si>
  <si>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</si>
  <si>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</si>
  <si>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</si>
  <si>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</si>
  <si>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</si>
  <si>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</si>
  <si>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</si>
  <si>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</si>
  <si>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</si>
  <si>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</si>
  <si>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</si>
  <si>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</si>
  <si>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</si>
  <si>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</si>
  <si>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</si>
  <si>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</si>
  <si>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</si>
  <si>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</si>
  <si>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</si>
  <si>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</si>
  <si>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</si>
  <si>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</si>
  <si>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</si>
  <si>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</si>
  <si>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</si>
  <si>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</si>
  <si>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</si>
  <si>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</si>
  <si>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</si>
  <si>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</si>
  <si>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</si>
  <si>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</si>
  <si>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</si>
  <si>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</si>
  <si>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</si>
  <si>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</si>
  <si>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</si>
  <si>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</si>
  <si>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</si>
  <si>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</si>
  <si>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</si>
  <si>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</si>
  <si>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</si>
  <si>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</si>
  <si>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</si>
  <si>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</si>
  <si>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</si>
  <si>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</si>
  <si>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</si>
  <si>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</si>
  <si>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</si>
  <si>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</si>
  <si>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</si>
  <si>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</si>
  <si>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</si>
  <si>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</si>
  <si>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</si>
  <si>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</si>
  <si>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</si>
  <si>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</si>
  <si>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</si>
  <si>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</si>
  <si>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</si>
  <si>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</si>
  <si>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</si>
  <si>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</si>
  <si>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</si>
  <si>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</si>
  <si>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</si>
  <si>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</si>
  <si>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</si>
  <si>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</si>
  <si>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</si>
  <si>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</si>
  <si>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</si>
  <si>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</si>
  <si>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</si>
  <si>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</si>
  <si>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</si>
  <si>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</si>
  <si>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</si>
  <si>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</si>
  <si>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</si>
  <si>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</si>
  <si>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</si>
  <si>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</si>
  <si>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</si>
  <si>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</si>
  <si>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</si>
  <si>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</si>
  <si>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</si>
  <si>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</si>
  <si>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</si>
  <si>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</si>
  <si>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</si>
  <si>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</si>
  <si>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</si>
  <si>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</si>
  <si>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</si>
  <si>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</si>
  <si>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</si>
  <si>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</si>
  <si>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</si>
  <si>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</si>
  <si>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</si>
  <si>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</si>
  <si>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</si>
  <si>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</si>
  <si>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</si>
  <si>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</si>
  <si>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</si>
  <si>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</si>
  <si>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</si>
  <si>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</si>
  <si>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</si>
  <si>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</si>
  <si>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</si>
  <si>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</si>
  <si>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</si>
  <si>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</si>
  <si>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</si>
  <si>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</si>
  <si>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</si>
  <si>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</si>
  <si>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</si>
  <si>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</si>
  <si>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</si>
  <si>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</si>
  <si>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</si>
  <si>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</si>
  <si>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</si>
  <si>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</si>
  <si>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</si>
  <si>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</si>
  <si>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</si>
  <si>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</si>
  <si>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</si>
  <si>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</si>
  <si>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</si>
  <si>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</si>
  <si>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</si>
  <si>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</si>
  <si>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</si>
  <si>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</si>
  <si>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</si>
  <si>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</si>
  <si>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</si>
  <si>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</si>
  <si>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</si>
  <si>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</si>
  <si>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</si>
  <si>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</si>
  <si>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</si>
  <si>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</si>
  <si>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</si>
  <si>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</si>
  <si>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</si>
  <si>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</si>
  <si>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</si>
  <si>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</si>
  <si>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</si>
  <si>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</si>
  <si>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</si>
  <si>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</si>
  <si>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</si>
  <si>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</si>
  <si>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</si>
  <si>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</si>
  <si>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</si>
  <si>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</si>
  <si>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</si>
  <si>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</si>
  <si>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</si>
  <si>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</si>
  <si>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</si>
  <si>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</si>
  <si>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</si>
  <si>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</si>
  <si>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</si>
  <si>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</si>
  <si>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</si>
  <si>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</si>
  <si>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</si>
  <si>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</si>
  <si>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</si>
  <si>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</si>
  <si>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</si>
  <si>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</si>
  <si>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</si>
  <si>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</si>
  <si>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</si>
  <si>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</si>
  <si>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</si>
  <si>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</si>
  <si>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</si>
  <si>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</si>
  <si>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</si>
  <si>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</si>
  <si>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</si>
  <si>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</si>
  <si>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</si>
  <si>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</si>
  <si>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</si>
  <si>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</si>
  <si>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</si>
  <si>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</si>
  <si>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</si>
  <si>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</si>
  <si>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</si>
  <si>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</si>
  <si>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</si>
  <si>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</si>
  <si>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</si>
  <si>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</si>
  <si>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</si>
  <si>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</si>
  <si>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</si>
  <si>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</si>
  <si>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</si>
  <si>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</si>
  <si>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</si>
  <si>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</si>
  <si>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</si>
  <si>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</si>
  <si>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</si>
  <si>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</si>
  <si>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</si>
  <si>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</si>
  <si>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</si>
  <si>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</si>
  <si>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</si>
  <si>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</si>
  <si>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</si>
  <si>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</si>
  <si>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</si>
  <si>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</si>
  <si>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</si>
  <si>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</si>
  <si>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</si>
  <si>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</si>
  <si>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</si>
  <si>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</si>
  <si>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</si>
  <si>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</si>
  <si>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</si>
  <si>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</si>
  <si>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</si>
  <si>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</si>
  <si>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</si>
  <si>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</si>
  <si>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</si>
  <si>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</si>
  <si>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</si>
  <si>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</si>
  <si>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</si>
  <si>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</si>
  <si>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</si>
  <si>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</si>
  <si>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</si>
  <si>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</si>
  <si>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</si>
  <si>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</si>
  <si>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</si>
  <si>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</si>
  <si>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</si>
  <si>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</si>
  <si>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</si>
  <si>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</si>
  <si>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</si>
  <si>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</si>
  <si>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</si>
  <si>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</si>
  <si>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</si>
  <si>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</si>
  <si>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</si>
  <si>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</si>
  <si>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</si>
  <si>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</si>
  <si>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</si>
  <si>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</si>
  <si>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</si>
  <si>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</si>
  <si>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</si>
  <si>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</si>
  <si>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</si>
  <si>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</si>
  <si>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</si>
  <si>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</si>
  <si>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</si>
  <si>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</si>
  <si>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</si>
  <si>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</si>
  <si>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</si>
  <si>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</si>
  <si>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</si>
  <si>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</si>
  <si>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</si>
  <si>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</si>
  <si>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</si>
  <si>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</si>
  <si>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</si>
  <si>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</si>
  <si>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</si>
  <si>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</si>
  <si>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</si>
  <si>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</si>
  <si>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</si>
  <si>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</si>
  <si>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</si>
  <si>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</si>
  <si>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</si>
  <si>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</si>
  <si>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</si>
  <si>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</si>
  <si>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</si>
  <si>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</si>
  <si>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</si>
  <si>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</si>
  <si>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</si>
  <si>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</si>
  <si>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</si>
  <si>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</si>
  <si>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</si>
  <si>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</si>
  <si>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</si>
  <si>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</si>
  <si>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</si>
  <si>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</si>
  <si>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</si>
  <si>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</si>
  <si>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</si>
  <si>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</si>
  <si>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</si>
  <si>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</si>
  <si>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</si>
  <si>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</si>
  <si>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</si>
  <si>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</si>
  <si>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</si>
  <si>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</si>
  <si>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</si>
  <si>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</si>
  <si>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</si>
  <si>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</si>
  <si>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</si>
  <si>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</si>
  <si>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</si>
  <si>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</si>
  <si>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</si>
  <si>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</si>
  <si>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</si>
  <si>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</si>
  <si>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</si>
  <si>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</si>
  <si>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</si>
  <si>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</si>
  <si>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</si>
  <si>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</si>
  <si>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</si>
  <si>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</si>
  <si>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</si>
  <si>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</si>
  <si>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</si>
  <si>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</si>
  <si>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</si>
  <si>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</si>
  <si>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</si>
  <si>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</si>
  <si>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</si>
  <si>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</si>
  <si>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</si>
  <si>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</si>
  <si>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</si>
  <si>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</si>
  <si>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</si>
  <si>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</si>
  <si>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</si>
  <si>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</si>
  <si>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</si>
  <si>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</si>
  <si>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</si>
  <si>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</si>
  <si>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</si>
  <si>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</si>
  <si>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</si>
  <si>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</si>
  <si>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</si>
  <si>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</si>
  <si>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</si>
  <si>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</si>
  <si>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</si>
  <si>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</si>
  <si>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</si>
  <si>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</si>
  <si>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</si>
  <si>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</si>
  <si>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</si>
  <si>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</si>
  <si>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</si>
  <si>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</si>
  <si>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</si>
  <si>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</si>
  <si>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</si>
  <si>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</si>
  <si>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</si>
  <si>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</si>
  <si>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</si>
  <si>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</si>
  <si>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</si>
  <si>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</si>
  <si>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</si>
  <si>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</si>
  <si>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</si>
  <si>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</si>
  <si>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</si>
  <si>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</si>
  <si>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</si>
  <si>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</si>
  <si>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</si>
  <si>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</si>
  <si>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</si>
  <si>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</si>
  <si>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</si>
  <si>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</si>
  <si>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</si>
  <si>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</si>
  <si>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</si>
  <si>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</si>
  <si>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</si>
  <si>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</si>
  <si>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</si>
  <si>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</si>
  <si>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</si>
  <si>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</si>
  <si>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</si>
  <si>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</si>
  <si>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</si>
  <si>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</si>
  <si>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</si>
  <si>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</si>
  <si>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</si>
  <si>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</si>
  <si>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</si>
  <si>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</si>
  <si>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</si>
  <si>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</si>
  <si>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</si>
  <si>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</si>
  <si>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</si>
  <si>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</si>
  <si>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</si>
  <si>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</si>
  <si>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</si>
  <si>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</si>
  <si>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</si>
  <si>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</si>
  <si>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</si>
  <si>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</si>
  <si>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</si>
  <si>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</si>
  <si>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</si>
  <si>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</si>
  <si>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</si>
  <si>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</si>
  <si>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</si>
  <si>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</si>
  <si>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</si>
  <si>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</si>
  <si>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</si>
  <si>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</si>
  <si>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</si>
  <si>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</si>
  <si>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</si>
  <si>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</si>
  <si>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</si>
  <si>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</si>
  <si>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</si>
  <si>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</si>
  <si>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</si>
  <si>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</si>
  <si>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</si>
  <si>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</si>
  <si>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</si>
  <si>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</si>
  <si>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</si>
  <si>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</si>
  <si>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</si>
  <si>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</si>
  <si>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</si>
  <si>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</si>
  <si>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</si>
  <si>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</si>
  <si>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</si>
  <si>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</si>
  <si>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</si>
  <si>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</si>
  <si>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</si>
  <si>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</si>
  <si>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</si>
  <si>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</si>
  <si>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</si>
  <si>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</si>
  <si>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</si>
  <si>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</si>
  <si>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</si>
  <si>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</si>
  <si>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</si>
  <si>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</si>
  <si>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</si>
  <si>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</si>
  <si>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</si>
  <si>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</si>
  <si>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</si>
  <si>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</si>
  <si>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</si>
  <si>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</si>
  <si>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</si>
  <si>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</si>
  <si>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</si>
  <si>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</si>
  <si>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</si>
  <si>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</si>
  <si>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</si>
  <si>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</si>
  <si>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</si>
  <si>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</si>
  <si>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</si>
  <si>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</si>
  <si>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</si>
  <si>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</si>
  <si>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</si>
  <si>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</si>
  <si>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</si>
  <si>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</si>
  <si>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</si>
  <si>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</si>
  <si>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</si>
  <si>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</si>
  <si>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</si>
  <si>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</si>
  <si>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</si>
  <si>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</si>
  <si>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</si>
  <si>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</si>
  <si>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</si>
  <si>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</si>
  <si>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</si>
  <si>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</si>
  <si>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</si>
  <si>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</si>
  <si>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</si>
  <si>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</si>
  <si>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</si>
  <si>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</si>
  <si>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</si>
  <si>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</si>
  <si>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</si>
  <si>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</si>
  <si>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</si>
  <si>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</si>
  <si>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</si>
  <si>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</si>
  <si>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</si>
  <si>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</si>
  <si>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</si>
  <si>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</si>
  <si>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</si>
  <si>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</si>
  <si>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</si>
  <si>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</si>
  <si>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</si>
  <si>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</si>
  <si>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</si>
  <si>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</si>
  <si>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</si>
  <si>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</si>
  <si>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</si>
  <si>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</si>
  <si>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</si>
  <si>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</si>
  <si>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</si>
  <si>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</si>
  <si>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</si>
  <si>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</si>
  <si>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</si>
  <si>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</si>
  <si>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</si>
  <si>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</si>
  <si>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</si>
  <si>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</si>
  <si>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</si>
  <si>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</si>
  <si>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</si>
  <si>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</si>
  <si>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</si>
  <si>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</si>
  <si>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</si>
  <si>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</si>
  <si>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</si>
  <si>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</si>
  <si>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</si>
  <si>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</si>
  <si>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</si>
  <si>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</si>
  <si>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</si>
  <si>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</si>
  <si>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</si>
  <si>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</si>
  <si>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</si>
  <si>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</si>
  <si>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</si>
  <si>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</si>
  <si>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</si>
  <si>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</si>
  <si>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</si>
  <si>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</si>
  <si>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</si>
  <si>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</si>
  <si>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</si>
  <si>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</si>
  <si>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</si>
  <si>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</si>
  <si>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</si>
  <si>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</si>
  <si>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</si>
  <si>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</si>
  <si>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</si>
  <si>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</si>
  <si>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</si>
  <si>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</si>
  <si>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</si>
  <si>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</si>
  <si>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</si>
  <si>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</si>
  <si>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</si>
  <si>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</si>
  <si>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</si>
  <si>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</si>
  <si>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</si>
  <si>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</si>
  <si>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</si>
  <si>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</si>
  <si>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</si>
  <si>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</si>
  <si>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</si>
  <si>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</si>
  <si>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</si>
  <si>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</si>
  <si>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</si>
  <si>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</si>
  <si>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</si>
  <si>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</si>
  <si>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</si>
  <si>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</si>
  <si>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</si>
  <si>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</si>
  <si>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</si>
  <si>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</si>
  <si>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</si>
  <si>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</si>
  <si>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</si>
  <si>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</si>
  <si>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</si>
  <si>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</si>
  <si>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</si>
  <si>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</si>
  <si>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</si>
  <si>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</si>
  <si>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</si>
  <si>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</si>
  <si>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</si>
  <si>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</si>
  <si>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</si>
  <si>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</si>
  <si>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</si>
  <si>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</si>
  <si>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</si>
  <si>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</si>
  <si>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</si>
  <si>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</si>
  <si>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</si>
  <si>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</si>
  <si>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</si>
  <si>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</si>
  <si>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</si>
  <si>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</si>
  <si>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</si>
  <si>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</si>
  <si>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</si>
  <si>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</si>
  <si>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</si>
  <si>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</si>
  <si>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</si>
  <si>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</si>
  <si>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</si>
  <si>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</si>
  <si>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</si>
  <si>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</si>
  <si>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</si>
  <si>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</si>
  <si>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</si>
  <si>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</si>
  <si>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</si>
  <si>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</si>
  <si>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</si>
  <si>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</si>
  <si>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</si>
  <si>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</si>
  <si>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</si>
  <si>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</si>
  <si>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</si>
  <si>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</si>
  <si>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</si>
  <si>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</si>
  <si>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</si>
  <si>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</si>
  <si>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</si>
  <si>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</si>
  <si>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</si>
  <si>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</si>
  <si>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</si>
  <si>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</si>
  <si>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</si>
  <si>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</si>
  <si>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</si>
  <si>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</si>
  <si>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</si>
  <si>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</si>
  <si>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</si>
  <si>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</si>
  <si>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</si>
  <si>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</si>
  <si>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</si>
  <si>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</si>
  <si>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</si>
  <si>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</si>
  <si>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</si>
  <si>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</si>
  <si>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</si>
  <si>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</si>
  <si>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</si>
  <si>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</si>
  <si>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</si>
  <si>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</si>
  <si>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</si>
  <si>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</si>
  <si>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</si>
  <si>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</si>
  <si>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</si>
  <si>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</si>
  <si>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</si>
  <si>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</si>
  <si>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</si>
  <si>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</si>
  <si>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</si>
  <si>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</si>
  <si>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</si>
  <si>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</si>
  <si>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</si>
  <si>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</si>
  <si>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</si>
  <si>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</si>
  <si>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</si>
  <si>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</si>
  <si>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</si>
  <si>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</si>
  <si>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</si>
  <si>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</si>
  <si>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</si>
  <si>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</si>
  <si>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</si>
  <si>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</si>
  <si>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</si>
  <si>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</si>
  <si>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</si>
  <si>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</si>
  <si>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</si>
  <si>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</si>
  <si>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</si>
  <si>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</si>
  <si>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</si>
  <si>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</si>
  <si>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</si>
  <si>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</si>
  <si>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</si>
  <si>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</si>
  <si>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</si>
  <si>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</si>
  <si>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</si>
  <si>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</si>
  <si>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</si>
  <si>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</si>
  <si>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</si>
  <si>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</si>
  <si>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</si>
  <si>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</si>
  <si>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</si>
  <si>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</si>
  <si>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</si>
  <si>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</si>
  <si>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</si>
  <si>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</si>
  <si>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</si>
  <si>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</si>
  <si>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</si>
  <si>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</si>
  <si>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</si>
  <si>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</si>
  <si>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</si>
  <si>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</si>
  <si>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</si>
  <si>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</si>
  <si>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</si>
  <si>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</si>
  <si>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</si>
  <si>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</si>
  <si>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</si>
  <si>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</si>
  <si>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</si>
  <si>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</si>
  <si>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</si>
  <si>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</si>
  <si>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</si>
  <si>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</si>
  <si>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</si>
  <si>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</si>
  <si>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</si>
  <si>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</si>
  <si>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</si>
  <si>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</si>
  <si>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</si>
  <si>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</si>
  <si>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</si>
  <si>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</si>
  <si>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</si>
  <si>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</si>
  <si>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</si>
  <si>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</si>
  <si>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</si>
  <si>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</si>
  <si>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</si>
  <si>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</si>
  <si>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</si>
  <si>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</si>
  <si>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</si>
  <si>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</si>
  <si>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</si>
  <si>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</si>
  <si>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</si>
  <si>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</si>
  <si>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</si>
  <si>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</si>
  <si>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</si>
  <si>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</si>
  <si>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</si>
  <si>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</si>
  <si>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</si>
  <si>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</si>
  <si>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</si>
  <si>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</si>
  <si>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</si>
  <si>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</si>
  <si>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</si>
  <si>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</si>
  <si>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</si>
  <si>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</si>
  <si>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</si>
  <si>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</si>
  <si>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</si>
  <si>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</si>
  <si>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</si>
  <si>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</si>
  <si>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</si>
  <si>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</si>
  <si>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</si>
  <si>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</si>
  <si>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</si>
  <si>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</si>
  <si>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</si>
  <si>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</si>
  <si>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</si>
  <si>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</si>
  <si>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</si>
  <si>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</si>
  <si>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</si>
  <si>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</si>
  <si>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</si>
  <si>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</si>
  <si>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</si>
  <si>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</si>
  <si>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</si>
  <si>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</si>
  <si>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</si>
  <si>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</si>
  <si>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</si>
  <si>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</si>
  <si>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</si>
  <si>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</si>
  <si>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</si>
  <si>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</si>
  <si>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</si>
  <si>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</si>
  <si>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</si>
  <si>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</si>
  <si>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</si>
  <si>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</si>
  <si>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</si>
  <si>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</si>
  <si>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</si>
  <si>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</si>
  <si>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</si>
  <si>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</si>
  <si>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</si>
  <si>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</si>
  <si>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</si>
  <si>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</si>
  <si>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</si>
  <si>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</si>
  <si>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</si>
  <si>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</si>
  <si>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</si>
  <si>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</si>
  <si>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</si>
  <si>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</si>
  <si>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</si>
  <si>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</si>
  <si>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</si>
  <si>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</si>
  <si>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</si>
  <si>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</si>
  <si>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</si>
  <si>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</si>
  <si>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</si>
  <si>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</si>
  <si>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</si>
  <si>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</si>
  <si>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</si>
  <si>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</si>
  <si>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</si>
  <si>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</si>
  <si>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</si>
  <si>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</si>
  <si>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</si>
  <si>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</si>
  <si>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</si>
  <si>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</si>
  <si>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</si>
  <si>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</si>
  <si>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</si>
  <si>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</si>
  <si>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</si>
  <si>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</si>
  <si>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</si>
  <si>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</si>
  <si>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</si>
  <si>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</si>
  <si>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</si>
  <si>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</si>
  <si>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</si>
  <si>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</si>
  <si>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</si>
  <si>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</si>
  <si>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</si>
  <si>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</si>
  <si>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</si>
  <si>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</si>
  <si>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</si>
  <si>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</si>
  <si>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</si>
  <si>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</si>
  <si>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</si>
  <si>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</si>
  <si>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</si>
  <si>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</si>
  <si>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</si>
  <si>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</si>
  <si>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</si>
  <si>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</si>
  <si>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</si>
  <si>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</si>
  <si>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</si>
  <si>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</si>
  <si>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</si>
  <si>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</si>
  <si>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</si>
  <si>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</si>
  <si>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</si>
  <si>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</si>
  <si>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</si>
  <si>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</si>
  <si>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</si>
  <si>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</si>
  <si>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</si>
  <si>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</si>
  <si>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</si>
  <si>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</si>
  <si>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</si>
  <si>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</si>
  <si>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</si>
  <si>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</si>
  <si>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</si>
  <si>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</si>
  <si>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</si>
  <si>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</si>
  <si>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</si>
  <si>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</si>
  <si>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</si>
  <si>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</si>
  <si>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</si>
  <si>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</si>
  <si>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</si>
  <si>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</si>
  <si>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</si>
  <si>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</si>
  <si>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</si>
  <si>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</si>
  <si>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</si>
  <si>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</si>
  <si>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</si>
  <si>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</si>
  <si>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</si>
  <si>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</si>
  <si>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</si>
  <si>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</si>
  <si>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</si>
  <si>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</si>
  <si>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</si>
  <si>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</si>
  <si>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</si>
  <si>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</si>
  <si>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</si>
  <si>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</si>
  <si>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</si>
  <si>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</si>
  <si>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</si>
  <si>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</si>
  <si>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</si>
  <si>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</si>
  <si>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</si>
  <si>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</si>
  <si>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</si>
  <si>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</si>
  <si>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</si>
  <si>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</si>
  <si>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</si>
  <si>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</si>
  <si>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</si>
  <si>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</si>
  <si>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</si>
  <si>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</si>
  <si>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</si>
  <si>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</si>
  <si>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</si>
  <si>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</si>
  <si>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</si>
  <si>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</si>
  <si>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</si>
  <si>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</si>
  <si>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</si>
  <si>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</si>
  <si>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</si>
  <si>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</si>
  <si>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</si>
  <si>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</si>
  <si>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</si>
  <si>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</si>
  <si>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</si>
  <si>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</si>
  <si>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</si>
  <si>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</si>
  <si>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</si>
  <si>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</si>
  <si>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</si>
  <si>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</si>
  <si>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</si>
  <si>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</si>
  <si>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</si>
  <si>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</si>
  <si>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</si>
  <si>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</si>
  <si>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</si>
  <si>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</si>
  <si>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</si>
  <si>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</si>
  <si>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</si>
  <si>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</si>
  <si>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</si>
  <si>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</si>
  <si>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</si>
  <si>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</si>
  <si>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</si>
  <si>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</si>
  <si>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</si>
  <si>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</si>
  <si>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</si>
  <si>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</si>
  <si>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</si>
  <si>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</si>
  <si>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</si>
  <si>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</si>
  <si>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</si>
  <si>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</si>
  <si>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</si>
  <si>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</si>
  <si>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</si>
  <si>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</si>
  <si>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</si>
  <si>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</si>
  <si>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</si>
  <si>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</si>
  <si>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</si>
  <si>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</si>
  <si>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</si>
  <si>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</si>
  <si>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</si>
  <si>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</si>
  <si>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</si>
  <si>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</si>
  <si>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</si>
  <si>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</si>
  <si>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</si>
  <si>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</si>
  <si>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</si>
  <si>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</si>
  <si>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</si>
  <si>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</si>
  <si>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</si>
  <si>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</si>
  <si>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</si>
  <si>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</si>
  <si>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</si>
  <si>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</si>
  <si>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</si>
  <si>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</si>
  <si>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</si>
  <si>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</si>
  <si>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</si>
  <si>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</si>
  <si>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</si>
  <si>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</si>
  <si>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</si>
  <si>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</si>
  <si>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</si>
  <si>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</si>
  <si>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</si>
  <si>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</si>
  <si>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</si>
  <si>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</si>
  <si>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</si>
  <si>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</si>
  <si>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</si>
  <si>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</si>
  <si>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</si>
  <si>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</si>
  <si>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</si>
  <si>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</si>
  <si>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</si>
  <si>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</si>
  <si>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</si>
  <si>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</si>
  <si>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</si>
  <si>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</si>
  <si>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</si>
  <si>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</si>
  <si>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</si>
  <si>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</si>
  <si>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</si>
  <si>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</si>
  <si>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</si>
  <si>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</si>
  <si>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</si>
  <si>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</si>
  <si>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</si>
  <si>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</si>
  <si>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</si>
  <si>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</si>
  <si>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</si>
  <si>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</si>
  <si>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</si>
  <si>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</si>
  <si>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</si>
  <si>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</si>
  <si>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</si>
  <si>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</si>
  <si>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</si>
  <si>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</si>
  <si>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</si>
  <si>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</si>
  <si>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</si>
  <si>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</si>
  <si>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</si>
  <si>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</si>
  <si>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</si>
  <si>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</si>
  <si>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</si>
  <si>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</si>
  <si>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</si>
  <si>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</si>
  <si>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</si>
  <si>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</si>
  <si>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</si>
  <si>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</si>
  <si>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</si>
  <si>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</si>
  <si>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</si>
  <si>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</si>
  <si>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</si>
  <si>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</si>
  <si>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</si>
  <si>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</si>
  <si>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</si>
  <si>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</si>
  <si>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</si>
  <si>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</si>
  <si>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</si>
  <si>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</si>
  <si>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</si>
  <si>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</si>
  <si>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</si>
  <si>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</si>
  <si>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</si>
  <si>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</si>
  <si>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</si>
  <si>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</si>
  <si>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</si>
  <si>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</si>
  <si>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</si>
  <si>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</si>
  <si>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</si>
  <si>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</si>
  <si>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</si>
  <si>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</si>
  <si>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</si>
  <si>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</si>
  <si>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</si>
  <si>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</si>
  <si>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</si>
  <si>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</si>
  <si>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</si>
  <si>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</si>
  <si>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</si>
  <si>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</si>
  <si>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</si>
  <si>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</si>
  <si>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</si>
  <si>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</si>
  <si>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</si>
  <si>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</si>
  <si>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</si>
  <si>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</si>
  <si>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</si>
  <si>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</si>
  <si>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</si>
  <si>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</si>
  <si>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</si>
  <si>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</si>
  <si>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</si>
  <si>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</si>
  <si>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</si>
  <si>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</si>
  <si>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</si>
  <si>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</si>
  <si>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</si>
  <si>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</si>
  <si>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</si>
  <si>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</si>
  <si>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</si>
  <si>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</si>
  <si>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</si>
  <si>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</si>
  <si>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</si>
  <si>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</si>
  <si>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</si>
  <si>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</si>
  <si>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</si>
  <si>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</si>
  <si>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</si>
  <si>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</si>
  <si>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</si>
  <si>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</si>
  <si>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</si>
  <si>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</si>
  <si>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</si>
  <si>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</si>
  <si>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</si>
  <si>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</si>
  <si>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</si>
  <si>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</si>
  <si>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</si>
  <si>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</si>
  <si>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</si>
  <si>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</si>
  <si>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</si>
  <si>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</si>
  <si>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</si>
  <si>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</si>
  <si>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</si>
  <si>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</si>
  <si>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</si>
  <si>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</si>
  <si>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</si>
  <si>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</si>
  <si>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</si>
  <si>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</si>
  <si>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</si>
  <si>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</si>
  <si>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</si>
  <si>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</si>
  <si>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</si>
  <si>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</si>
  <si>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</si>
  <si>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</si>
  <si>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</si>
  <si>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</si>
  <si>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</si>
  <si>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</si>
  <si>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</si>
  <si>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</si>
  <si>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</si>
  <si>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</si>
  <si>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</si>
  <si>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</si>
  <si>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</si>
  <si>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</si>
  <si>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</si>
  <si>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</si>
  <si>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</si>
  <si>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</si>
  <si>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</si>
  <si>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</si>
  <si>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</si>
  <si>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</si>
  <si>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</si>
  <si>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</si>
  <si>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</si>
  <si>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</si>
  <si>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</si>
  <si>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</si>
  <si>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</si>
  <si>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</si>
  <si>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</si>
  <si>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</si>
  <si>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</si>
  <si>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</si>
  <si>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</si>
  <si>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</si>
  <si>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</si>
  <si>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</si>
  <si>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</si>
  <si>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</si>
  <si>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</si>
  <si>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</si>
  <si>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</si>
  <si>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</si>
  <si>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</si>
  <si>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</si>
  <si>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</si>
  <si>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</si>
  <si>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</si>
  <si>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</si>
  <si>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</si>
  <si>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</si>
  <si>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</si>
  <si>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</si>
  <si>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</si>
  <si>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</si>
  <si>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</si>
  <si>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</si>
  <si>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</si>
  <si>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</si>
  <si>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</si>
  <si>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</si>
  <si>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</si>
  <si>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</si>
  <si>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</si>
  <si>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</si>
  <si>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</si>
  <si>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</si>
  <si>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</si>
  <si>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</si>
  <si>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</si>
  <si>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</si>
  <si>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</si>
  <si>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</si>
  <si>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</si>
  <si>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</si>
  <si>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</si>
  <si>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</si>
  <si>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</si>
  <si>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</si>
  <si>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</si>
  <si>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</si>
  <si>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</si>
  <si>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</si>
  <si>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</si>
  <si>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</si>
  <si>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</si>
  <si>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</si>
  <si>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</si>
  <si>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</si>
  <si>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</si>
  <si>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</si>
  <si>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</si>
  <si>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</si>
  <si>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</si>
  <si>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</si>
  <si>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</si>
  <si>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</si>
  <si>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</si>
  <si>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</si>
  <si>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</si>
  <si>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</si>
  <si>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</si>
  <si>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</si>
  <si>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</si>
  <si>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</si>
  <si>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</si>
  <si>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</si>
  <si>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</si>
  <si>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</si>
  <si>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</si>
  <si>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</si>
  <si>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</si>
  <si>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</si>
  <si>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</si>
  <si>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</si>
  <si>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</si>
  <si>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</si>
  <si>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</si>
  <si>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</si>
  <si>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</si>
  <si>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</si>
  <si>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</si>
  <si>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</si>
  <si>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</si>
  <si>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</si>
  <si>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</si>
  <si>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</si>
  <si>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</si>
  <si>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</si>
  <si>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</si>
  <si>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</si>
  <si>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</si>
  <si>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</si>
  <si>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</si>
  <si>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</si>
  <si>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</si>
  <si>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</si>
  <si>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</si>
  <si>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</si>
  <si>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</si>
  <si>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</si>
  <si>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</si>
  <si>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</si>
  <si>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</si>
  <si>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</si>
  <si>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</si>
  <si>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</si>
  <si>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</si>
  <si>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</si>
  <si>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</si>
  <si>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</si>
  <si>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</si>
  <si>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</si>
  <si>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</si>
  <si>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</si>
  <si>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</si>
  <si>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</si>
  <si>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</si>
  <si>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</si>
  <si>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</si>
  <si>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</si>
  <si>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</si>
  <si>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</si>
  <si>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</si>
  <si>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</si>
  <si>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</si>
  <si>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</si>
  <si>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</si>
  <si>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</si>
  <si>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</si>
  <si>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</si>
  <si>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</si>
  <si>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</si>
  <si>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</si>
  <si>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</si>
  <si>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</si>
  <si>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</si>
  <si>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</si>
  <si>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</si>
  <si>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</si>
  <si>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</si>
  <si>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</si>
  <si>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</si>
  <si>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</si>
  <si>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</si>
  <si>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</si>
  <si>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</si>
  <si>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</si>
  <si>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</si>
  <si>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</si>
  <si>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</si>
  <si>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</si>
  <si>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</si>
  <si>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</si>
  <si>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</si>
  <si>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</si>
  <si>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</si>
  <si>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</si>
  <si>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</si>
  <si>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</si>
  <si>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</si>
  <si>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</si>
  <si>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</si>
  <si>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</si>
  <si>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</si>
  <si>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</si>
  <si>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</si>
  <si>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</si>
  <si>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</si>
  <si>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</si>
  <si>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</si>
  <si>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</si>
  <si>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</si>
  <si>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</si>
  <si>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</si>
  <si>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</si>
  <si>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</si>
  <si>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</si>
  <si>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</si>
  <si>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</si>
  <si>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</si>
  <si>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</si>
  <si>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</si>
  <si>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</si>
  <si>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</si>
  <si>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</si>
  <si>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</si>
  <si>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</si>
  <si>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</si>
  <si>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</si>
  <si>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</si>
  <si>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</si>
  <si>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</si>
  <si>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</si>
  <si>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</si>
  <si>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</si>
  <si>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</si>
  <si>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</si>
  <si>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</si>
  <si>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</si>
  <si>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</si>
  <si>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</si>
  <si>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</si>
  <si>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</si>
  <si>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</si>
  <si>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</si>
  <si>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</si>
  <si>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</si>
  <si>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</si>
  <si>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</si>
  <si>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</si>
  <si>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</si>
  <si>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</si>
  <si>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</si>
  <si>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</si>
  <si>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</si>
  <si>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</si>
  <si>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</si>
  <si>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</si>
  <si>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</si>
  <si>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</si>
  <si>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</si>
  <si>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</si>
  <si>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</si>
  <si>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</si>
  <si>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</si>
  <si>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</si>
  <si>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</si>
  <si>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</si>
  <si>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</si>
  <si>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</si>
  <si>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</si>
  <si>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</si>
  <si>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</si>
  <si>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</si>
  <si>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</si>
  <si>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</si>
  <si>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</si>
  <si>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</si>
  <si>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</si>
  <si>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</si>
  <si>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</si>
  <si>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</si>
  <si>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</si>
  <si>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</si>
  <si>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</si>
  <si>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</si>
  <si>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</si>
  <si>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</si>
  <si>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</si>
  <si>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</si>
  <si>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</si>
  <si>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</si>
  <si>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</si>
  <si>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</si>
  <si>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</si>
  <si>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</si>
  <si>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</si>
  <si>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</si>
  <si>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</si>
  <si>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</si>
  <si>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</si>
  <si>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</si>
  <si>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</si>
  <si>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</si>
  <si>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</si>
  <si>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</si>
  <si>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</si>
  <si>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</si>
  <si>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</si>
  <si>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</si>
  <si>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</si>
  <si>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</si>
  <si>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</si>
  <si>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</si>
  <si>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</si>
  <si>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</si>
  <si>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</si>
  <si>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</si>
  <si>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</si>
  <si>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</si>
  <si>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</si>
  <si>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</si>
  <si>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</si>
  <si>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</si>
  <si>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</si>
  <si>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</si>
  <si>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</si>
  <si>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</si>
  <si>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</si>
  <si>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</si>
  <si>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</si>
  <si>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</si>
  <si>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</si>
  <si>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</si>
  <si>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</si>
  <si>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</si>
  <si>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</si>
  <si>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</si>
  <si>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</si>
  <si>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</si>
  <si>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</si>
  <si>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</si>
  <si>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</si>
  <si>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</si>
  <si>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</si>
  <si>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</si>
  <si>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</si>
  <si>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</si>
  <si>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</si>
  <si>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</si>
  <si>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</si>
  <si>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</si>
  <si>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</si>
  <si>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</si>
  <si>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</si>
  <si>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</si>
  <si>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</si>
  <si>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</si>
  <si>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</si>
  <si>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</si>
  <si>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</si>
  <si>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</si>
  <si>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</si>
  <si>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</si>
  <si>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</si>
  <si>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</si>
  <si>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</si>
  <si>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</si>
  <si>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</si>
  <si>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</si>
  <si>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</si>
  <si>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</si>
  <si>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</si>
  <si>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</si>
  <si>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</si>
  <si>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</si>
  <si>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</si>
  <si>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</si>
  <si>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</si>
  <si>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</si>
  <si>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</si>
  <si>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</si>
  <si>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</si>
  <si>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</si>
  <si>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</si>
  <si>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</si>
  <si>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</si>
  <si>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</si>
  <si>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</si>
  <si>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</si>
  <si>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</si>
  <si>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</si>
  <si>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</si>
  <si>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</si>
  <si>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</si>
  <si>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</si>
  <si>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</si>
  <si>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</si>
  <si>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</si>
  <si>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</si>
  <si>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</si>
  <si>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</si>
  <si>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</si>
  <si>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</si>
  <si>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</si>
  <si>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</si>
  <si>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</si>
  <si>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</si>
  <si>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</si>
  <si>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</si>
  <si>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</si>
  <si>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</si>
  <si>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</si>
  <si>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</si>
  <si>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</si>
  <si>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</si>
  <si>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</si>
  <si>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</si>
  <si>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</si>
  <si>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</si>
  <si>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</si>
  <si>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</si>
  <si>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</si>
  <si>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</si>
  <si>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</si>
  <si>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</si>
  <si>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</si>
  <si>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</si>
  <si>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</si>
  <si>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</si>
  <si>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</si>
  <si>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</si>
  <si>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</si>
  <si>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</si>
  <si>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</si>
  <si>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</si>
  <si>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</si>
  <si>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</si>
  <si>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</si>
  <si>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</si>
  <si>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</si>
  <si>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</si>
  <si>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</si>
  <si>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</si>
  <si>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</si>
  <si>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</si>
  <si>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</si>
  <si>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</si>
  <si>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</si>
  <si>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</si>
  <si>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</si>
  <si>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</si>
  <si>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</si>
  <si>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</si>
  <si>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</si>
  <si>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</si>
  <si>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</si>
  <si>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</si>
  <si>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</si>
  <si>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</si>
  <si>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</si>
  <si>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</si>
  <si>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</si>
  <si>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</si>
  <si>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</si>
  <si>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</si>
  <si>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</si>
  <si>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</si>
  <si>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</si>
  <si>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</si>
  <si>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</si>
  <si>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</si>
  <si>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</si>
  <si>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</si>
  <si>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</si>
  <si>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</si>
  <si>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</si>
  <si>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</si>
  <si>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</si>
  <si>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</si>
  <si>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</si>
  <si>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</si>
  <si>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</si>
  <si>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</si>
  <si>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</si>
  <si>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</si>
  <si>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</si>
  <si>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</si>
  <si>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</si>
  <si>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</si>
  <si>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</si>
  <si>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</si>
  <si>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</si>
  <si>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</si>
  <si>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</si>
  <si>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</si>
  <si>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</si>
  <si>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</si>
  <si>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</si>
  <si>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</si>
  <si>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</si>
  <si>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</si>
  <si>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</si>
  <si>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</si>
  <si>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</si>
  <si>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</si>
  <si>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</si>
  <si>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</si>
  <si>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</si>
  <si>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</si>
  <si>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</si>
  <si>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</si>
  <si>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</si>
  <si>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</si>
  <si>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</si>
  <si>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</si>
  <si>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</si>
  <si>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</si>
  <si>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</si>
  <si>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</si>
  <si>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</si>
  <si>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</si>
  <si>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</si>
  <si>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</si>
  <si>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</si>
  <si>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</si>
  <si>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</si>
  <si>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</si>
  <si>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</si>
  <si>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</si>
  <si>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</si>
  <si>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</si>
  <si>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</si>
  <si>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</si>
  <si>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</si>
  <si>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</si>
  <si>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</si>
  <si>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</si>
  <si>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</si>
  <si>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</si>
  <si>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</si>
  <si>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</si>
  <si>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</si>
  <si>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</si>
  <si>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</si>
  <si>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</si>
  <si>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</si>
  <si>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</si>
  <si>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</si>
  <si>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</si>
  <si>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</si>
  <si>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</si>
  <si>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</si>
  <si>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</si>
  <si>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</si>
  <si>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</si>
  <si>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</si>
  <si>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</si>
  <si>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</si>
  <si>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</si>
  <si>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</si>
  <si>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</si>
  <si>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</si>
  <si>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</si>
  <si>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</si>
  <si>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</si>
  <si>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</si>
  <si>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</si>
  <si>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</si>
  <si>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</si>
  <si>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</si>
  <si>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</si>
  <si>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</si>
  <si>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</si>
  <si>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</si>
  <si>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</si>
  <si>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</si>
  <si>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</si>
  <si>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</si>
  <si>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</si>
  <si>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</si>
  <si>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</si>
  <si>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</si>
  <si>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</si>
  <si>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</si>
  <si>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</si>
  <si>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</si>
  <si>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</si>
  <si>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</si>
  <si>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</si>
  <si>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</si>
  <si>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</si>
  <si>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</si>
  <si>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</si>
  <si>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</si>
  <si>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</si>
  <si>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</si>
  <si>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</si>
  <si>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</si>
  <si>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</si>
  <si>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</si>
  <si>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</si>
  <si>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</si>
  <si>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</si>
  <si>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</si>
  <si>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</si>
  <si>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</si>
  <si>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</si>
  <si>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</si>
  <si>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</si>
  <si>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</si>
  <si>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</si>
  <si>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</si>
  <si>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</si>
  <si>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</si>
  <si>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</si>
  <si>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</si>
  <si>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</si>
  <si>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</si>
  <si>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</si>
  <si>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</si>
  <si>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</si>
  <si>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</si>
  <si>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</si>
  <si>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</si>
  <si>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</si>
  <si>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</si>
  <si>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</si>
  <si>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</si>
  <si>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</si>
  <si>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</si>
  <si>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</si>
  <si>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</si>
  <si>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</si>
  <si>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</si>
  <si>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</si>
  <si>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</si>
  <si>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</si>
  <si>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</si>
  <si>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</si>
  <si>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</si>
  <si>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</si>
  <si>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</si>
  <si>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</si>
  <si>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</si>
  <si>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</si>
  <si>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</si>
  <si>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</si>
  <si>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</si>
  <si>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</si>
  <si>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</si>
  <si>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</si>
  <si>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</si>
  <si>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</si>
  <si>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</si>
  <si>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</si>
  <si>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</si>
  <si>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</si>
  <si>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</si>
  <si>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</si>
  <si>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</si>
  <si>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</si>
  <si>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</si>
  <si>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</si>
  <si>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</si>
  <si>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</si>
  <si>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</si>
  <si>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</si>
  <si>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</si>
  <si>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</si>
  <si>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</si>
  <si>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</si>
  <si>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</si>
  <si>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</si>
  <si>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</si>
  <si>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</si>
  <si>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</si>
  <si>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</si>
  <si>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</si>
  <si>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</si>
  <si>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</si>
  <si>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</si>
  <si>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</si>
  <si>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</si>
  <si>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</si>
  <si>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</si>
  <si>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</si>
  <si>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</si>
  <si>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</si>
  <si>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</si>
  <si>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</si>
  <si>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</si>
  <si>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</si>
  <si>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</si>
  <si>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</si>
  <si>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</si>
  <si>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</si>
  <si>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</si>
  <si>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</si>
  <si>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</si>
  <si>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</si>
  <si>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</si>
  <si>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</si>
  <si>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</si>
  <si>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</si>
  <si>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</si>
  <si>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</si>
  <si>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</si>
  <si>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</si>
  <si>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</si>
  <si>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</si>
  <si>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</si>
  <si>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</si>
  <si>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</si>
  <si>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</si>
  <si>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</si>
  <si>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</si>
  <si>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</si>
  <si>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</si>
  <si>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</si>
  <si>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</si>
  <si>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</si>
  <si>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</si>
  <si>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</si>
  <si>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</si>
  <si>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</si>
  <si>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</si>
  <si>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</si>
  <si>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</si>
  <si>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</si>
  <si>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</si>
  <si>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</si>
  <si>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</si>
  <si>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</si>
  <si>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</si>
  <si>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</si>
  <si>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</si>
  <si>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</si>
  <si>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</si>
  <si>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</si>
  <si>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</si>
  <si>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</si>
  <si>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</si>
  <si>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</si>
  <si>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</si>
  <si>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</si>
  <si>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</si>
  <si>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</si>
  <si>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</si>
  <si>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</si>
  <si>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</si>
  <si>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</si>
  <si>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</si>
  <si>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</si>
  <si>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</si>
  <si>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</si>
  <si>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</si>
  <si>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</si>
  <si>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</si>
  <si>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</si>
  <si>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</si>
  <si>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</si>
  <si>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</si>
  <si>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</si>
  <si>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</si>
  <si>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</si>
  <si>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</si>
  <si>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</si>
  <si>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</si>
  <si>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</si>
  <si>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</si>
  <si>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</si>
  <si>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</si>
  <si>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</si>
  <si>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</si>
  <si>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</si>
  <si>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</si>
  <si>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</si>
  <si>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</si>
  <si>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</si>
  <si>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</si>
  <si>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</si>
  <si>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</si>
  <si>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</si>
  <si>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</si>
  <si>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</si>
  <si>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</si>
  <si>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</si>
  <si>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</si>
  <si>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</si>
  <si>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</si>
  <si>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</si>
  <si>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</si>
  <si>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</si>
  <si>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</si>
  <si>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</si>
  <si>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</si>
  <si>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</si>
  <si>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</si>
  <si>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</si>
  <si>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</si>
  <si>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</si>
  <si>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</si>
  <si>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</si>
  <si>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</si>
  <si>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</si>
  <si>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</si>
  <si>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</si>
  <si>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</si>
  <si>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</si>
  <si>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</si>
  <si>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</si>
  <si>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</si>
  <si>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</si>
  <si>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</si>
  <si>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</si>
  <si>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</si>
  <si>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</si>
  <si>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</si>
  <si>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</si>
  <si>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</si>
  <si>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</si>
  <si>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</si>
  <si>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</si>
  <si>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</si>
  <si>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</si>
  <si>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</si>
  <si>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</si>
  <si>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</si>
  <si>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</si>
  <si>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</si>
  <si>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</si>
  <si>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</si>
  <si>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</si>
  <si>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</si>
  <si>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</si>
  <si>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</si>
  <si>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</si>
  <si>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</si>
  <si>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</si>
  <si>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</si>
  <si>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</si>
  <si>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</si>
  <si>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</si>
  <si>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</si>
  <si>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</si>
  <si>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</si>
  <si>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</si>
  <si>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</si>
  <si>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</si>
  <si>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</si>
  <si>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</si>
  <si>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</si>
  <si>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</si>
  <si>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</si>
  <si>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</si>
  <si>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</si>
  <si>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</si>
  <si>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</si>
  <si>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</si>
  <si>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</si>
  <si>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</si>
  <si>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</si>
  <si>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</si>
  <si>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</si>
  <si>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</si>
  <si>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</si>
  <si>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</si>
  <si>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</si>
  <si>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</si>
  <si>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</si>
  <si>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</si>
  <si>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</si>
  <si>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</si>
  <si>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</si>
  <si>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</si>
  <si>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</si>
  <si>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</si>
  <si>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</si>
  <si>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</si>
  <si>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</si>
  <si>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</si>
  <si>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</si>
  <si>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</si>
  <si>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</si>
  <si>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</si>
  <si>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</si>
  <si>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</si>
  <si>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</si>
  <si>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</si>
  <si>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</si>
  <si>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</si>
  <si>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</si>
  <si>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</si>
  <si>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</si>
  <si>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</si>
  <si>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</si>
  <si>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</si>
  <si>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</si>
  <si>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</si>
  <si>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</si>
  <si>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</si>
  <si>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</si>
  <si>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</si>
  <si>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</si>
  <si>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</si>
  <si>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</si>
  <si>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</si>
  <si>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</si>
  <si>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</si>
  <si>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</si>
  <si>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</si>
  <si>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</si>
  <si>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</si>
  <si>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</si>
  <si>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</si>
  <si>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</si>
  <si>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</si>
  <si>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</si>
  <si>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</si>
  <si>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</si>
  <si>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</si>
  <si>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</si>
  <si>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</si>
  <si>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</si>
  <si>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</si>
  <si>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</si>
  <si>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</si>
  <si>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</si>
  <si>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</si>
  <si>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</si>
  <si>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</si>
  <si>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</si>
  <si>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</si>
  <si>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</si>
  <si>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</si>
  <si>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</si>
  <si>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</si>
  <si>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</si>
  <si>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</si>
  <si>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</si>
  <si>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</si>
  <si>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</si>
  <si>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</si>
  <si>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</si>
  <si>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</si>
  <si>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</si>
  <si>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</si>
  <si>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</si>
  <si>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</si>
  <si>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</si>
  <si>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</si>
  <si>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</si>
  <si>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</si>
  <si>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</si>
  <si>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</si>
  <si>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</si>
  <si>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</si>
  <si>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</si>
  <si>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</si>
  <si>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</si>
  <si>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</si>
  <si>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</si>
  <si>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</si>
  <si>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</si>
  <si>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</si>
  <si>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</si>
  <si>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</si>
  <si>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</si>
  <si>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</si>
  <si>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</si>
  <si>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</si>
  <si>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</si>
  <si>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</si>
  <si>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</si>
  <si>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</si>
  <si>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</si>
  <si>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</si>
  <si>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</si>
  <si>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</si>
  <si>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</si>
  <si>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</si>
  <si>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</si>
  <si>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</si>
  <si>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</si>
  <si>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</si>
  <si>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</si>
  <si>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</si>
  <si>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</si>
  <si>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</si>
  <si>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</si>
  <si>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</si>
  <si>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</si>
  <si>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</si>
  <si>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</si>
  <si>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</si>
  <si>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</si>
  <si>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</si>
  <si>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</si>
  <si>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</si>
  <si>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</si>
  <si>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</si>
  <si>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</si>
  <si>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</si>
  <si>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</si>
  <si>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</si>
  <si>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</si>
  <si>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</si>
  <si>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</si>
  <si>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</si>
  <si>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</si>
  <si>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</si>
  <si>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</si>
  <si>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</si>
  <si>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</si>
  <si>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</si>
  <si>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</si>
  <si>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</si>
  <si>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</si>
  <si>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</si>
  <si>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</si>
  <si>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</si>
  <si>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</si>
  <si>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</si>
  <si>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</si>
  <si>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</si>
  <si>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</si>
  <si>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</si>
  <si>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</si>
  <si>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</si>
  <si>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</si>
  <si>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</si>
  <si>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</si>
  <si>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</si>
  <si>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</si>
  <si>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</si>
  <si>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</si>
  <si>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</si>
  <si>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</si>
  <si>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</si>
  <si>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</si>
  <si>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</si>
  <si>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</si>
  <si>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</si>
  <si>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</si>
  <si>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</si>
  <si>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</si>
  <si>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</si>
  <si>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</si>
  <si>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</si>
  <si>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</si>
  <si>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</si>
  <si>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</si>
  <si>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</si>
  <si>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</si>
  <si>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</si>
  <si>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</si>
  <si>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</si>
  <si>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</si>
  <si>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</si>
  <si>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</si>
  <si>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</si>
  <si>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</si>
  <si>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</si>
  <si>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</si>
  <si>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</si>
  <si>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</si>
  <si>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</si>
  <si>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</si>
  <si>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</si>
  <si>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</si>
  <si>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</si>
  <si>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</si>
  <si>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</si>
  <si>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</si>
  <si>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</si>
  <si>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</si>
  <si>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</si>
  <si>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</si>
  <si>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</si>
  <si>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</si>
  <si>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</si>
  <si>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</si>
  <si>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</si>
  <si>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</si>
  <si>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</si>
  <si>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</si>
  <si>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</si>
  <si>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</si>
  <si>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</si>
  <si>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</si>
  <si>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</si>
  <si>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</si>
  <si>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</si>
  <si>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</si>
  <si>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</si>
  <si>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</si>
  <si>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</si>
  <si>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</si>
  <si>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</si>
  <si>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</si>
  <si>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</si>
  <si>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</si>
  <si>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</si>
  <si>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</si>
  <si>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</si>
  <si>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</si>
  <si>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</si>
  <si>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</si>
  <si>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</si>
  <si>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</si>
  <si>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</si>
  <si>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</si>
  <si>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</si>
  <si>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</si>
  <si>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</si>
  <si>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</si>
  <si>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</si>
  <si>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</si>
  <si>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</si>
  <si>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</si>
  <si>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</si>
  <si>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</si>
  <si>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</si>
  <si>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</si>
  <si>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</si>
  <si>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</si>
  <si>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</si>
  <si>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</si>
  <si>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</si>
  <si>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</si>
  <si>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</si>
  <si>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</si>
  <si>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</si>
  <si>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</si>
  <si>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</si>
  <si>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</si>
  <si>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</si>
  <si>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</si>
  <si>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</si>
  <si>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</si>
  <si>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</si>
  <si>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</si>
  <si>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</si>
  <si>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</si>
  <si>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</si>
  <si>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</si>
  <si>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</si>
  <si>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</si>
  <si>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</si>
  <si>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</si>
  <si>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</si>
  <si>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</si>
  <si>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</si>
  <si>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</si>
  <si>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</si>
  <si>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</si>
  <si>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</si>
  <si>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</si>
  <si>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</si>
  <si>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</si>
  <si>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</si>
  <si>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</si>
  <si>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</si>
  <si>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</si>
  <si>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</si>
  <si>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</si>
  <si>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</si>
  <si>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</si>
  <si>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</si>
  <si>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</si>
  <si>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</si>
  <si>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</si>
  <si>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</si>
  <si>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</si>
  <si>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</si>
  <si>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</si>
  <si>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</si>
  <si>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</si>
  <si>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</si>
  <si>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</si>
  <si>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</si>
  <si>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</si>
  <si>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</si>
  <si>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</si>
  <si>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</si>
  <si>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</si>
  <si>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</si>
  <si>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</si>
  <si>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</si>
  <si>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</si>
  <si>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</si>
  <si>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</si>
  <si>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</si>
  <si>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</si>
  <si>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</si>
  <si>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</si>
  <si>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</si>
  <si>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</si>
  <si>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</si>
  <si>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</si>
  <si>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</si>
  <si>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</si>
  <si>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</si>
  <si>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</si>
  <si>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</si>
  <si>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</si>
  <si>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</si>
  <si>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</si>
  <si>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</si>
  <si>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</si>
  <si>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</si>
  <si>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</si>
  <si>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</si>
  <si>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</si>
  <si>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</si>
  <si>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</si>
  <si>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</si>
  <si>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</si>
  <si>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</si>
  <si>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</si>
  <si>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</si>
  <si>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</si>
  <si>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</si>
  <si>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</si>
  <si>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</si>
  <si>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</si>
  <si>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</si>
  <si>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</si>
  <si>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</si>
  <si>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</si>
  <si>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</si>
  <si>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</si>
  <si>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</si>
  <si>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</si>
  <si>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</si>
  <si>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</si>
  <si>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</si>
  <si>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</si>
  <si>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</si>
  <si>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</si>
  <si>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</si>
  <si>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</si>
  <si>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</si>
  <si>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</si>
  <si>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</si>
  <si>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</si>
  <si>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</si>
  <si>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</si>
  <si>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</si>
  <si>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</si>
  <si>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</si>
  <si>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</si>
  <si>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</si>
  <si>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</si>
  <si>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</si>
  <si>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</si>
  <si>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</si>
  <si>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</si>
  <si>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</si>
  <si>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</si>
  <si>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</si>
  <si>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</si>
  <si>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</si>
  <si>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</si>
  <si>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</si>
  <si>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</si>
  <si>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</si>
  <si>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</si>
  <si>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</si>
  <si>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</si>
  <si>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</si>
  <si>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</si>
  <si>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</si>
  <si>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</si>
  <si>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</si>
  <si>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</si>
  <si>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</si>
  <si>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</si>
  <si>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</si>
  <si>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</si>
  <si>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</si>
  <si>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</si>
  <si>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</si>
  <si>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</si>
  <si>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</si>
  <si>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</si>
  <si>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</si>
  <si>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</si>
  <si>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</si>
  <si>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</si>
  <si>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</si>
  <si>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</si>
  <si>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</si>
  <si>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</si>
  <si>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</si>
  <si>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</si>
  <si>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</si>
  <si>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</si>
  <si>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</si>
  <si>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</si>
  <si>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</si>
  <si>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</si>
  <si>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</si>
  <si>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</si>
  <si>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</si>
  <si>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</si>
  <si>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</si>
  <si>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</si>
  <si>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</si>
  <si>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</si>
  <si>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</si>
  <si>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</si>
  <si>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</si>
  <si>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</si>
  <si>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</si>
  <si>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</si>
  <si>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</si>
  <si>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</si>
  <si>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</si>
  <si>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</si>
  <si>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</si>
  <si>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</si>
  <si>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</si>
  <si>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</si>
  <si>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</si>
  <si>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</si>
  <si>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</si>
  <si>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</si>
  <si>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</si>
  <si>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</si>
  <si>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</si>
  <si>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</si>
  <si>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</si>
  <si>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</si>
  <si>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</si>
  <si>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</si>
  <si>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</si>
  <si>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</si>
  <si>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</si>
  <si>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</si>
  <si>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</si>
  <si>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</si>
  <si>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</si>
  <si>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</si>
  <si>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</si>
  <si>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</si>
  <si>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</si>
  <si>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</si>
  <si>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</si>
  <si>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</si>
  <si>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</si>
  <si>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</si>
  <si>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</si>
  <si>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</si>
  <si>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</si>
  <si>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</si>
  <si>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</si>
  <si>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</si>
  <si>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</si>
  <si>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</si>
  <si>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</si>
  <si>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</si>
  <si>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</si>
  <si>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</si>
  <si>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</si>
  <si>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</si>
  <si>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</si>
  <si>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</si>
  <si>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</si>
  <si>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</si>
  <si>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</si>
  <si>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</si>
  <si>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</si>
  <si>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</si>
  <si>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</si>
  <si>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</si>
  <si>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</si>
  <si>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</si>
  <si>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</si>
  <si>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</si>
  <si>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</si>
  <si>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</si>
  <si>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</si>
  <si>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</si>
  <si>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</si>
  <si>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</si>
  <si>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</si>
  <si>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</si>
  <si>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</si>
  <si>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</si>
  <si>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</si>
  <si>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</si>
  <si>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</si>
  <si>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</si>
  <si>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</si>
  <si>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</si>
  <si>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</si>
  <si>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</si>
  <si>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</si>
  <si>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</si>
  <si>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</si>
  <si>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</si>
  <si>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</si>
  <si>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</si>
  <si>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</si>
  <si>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</si>
  <si>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</si>
  <si>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</si>
  <si>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</si>
  <si>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</si>
  <si>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</si>
  <si>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</si>
  <si>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</si>
  <si>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</si>
  <si>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</si>
  <si>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</si>
  <si>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</si>
  <si>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</si>
  <si>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</si>
  <si>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</si>
  <si>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</si>
  <si>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</si>
  <si>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</si>
  <si>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</si>
  <si>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</si>
  <si>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</si>
  <si>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</si>
  <si>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</si>
  <si>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</si>
  <si>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</si>
  <si>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</si>
  <si>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</si>
  <si>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</si>
  <si>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</si>
  <si>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</si>
  <si>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</si>
  <si>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</si>
  <si>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</si>
  <si>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</si>
  <si>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</si>
  <si>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</si>
  <si>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</si>
  <si>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</si>
  <si>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</si>
  <si>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</si>
  <si>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</si>
  <si>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</si>
  <si>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</si>
  <si>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</si>
  <si>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</si>
  <si>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</si>
  <si>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</si>
  <si>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</si>
  <si>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</si>
  <si>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</si>
  <si>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</si>
  <si>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</si>
  <si>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</si>
  <si>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</si>
  <si>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</si>
  <si>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</si>
  <si>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</si>
  <si>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</si>
  <si>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</si>
  <si>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</si>
  <si>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</si>
  <si>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</si>
  <si>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</si>
  <si>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</si>
  <si>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</si>
  <si>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</si>
  <si>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</si>
  <si>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</si>
  <si>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</si>
  <si>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</si>
  <si>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</si>
  <si>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</si>
  <si>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</si>
  <si>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</si>
  <si>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</si>
  <si>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</si>
  <si>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</si>
  <si>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</si>
  <si>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</si>
  <si>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</si>
  <si>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</si>
  <si>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</si>
  <si>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</si>
  <si>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</si>
  <si>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</si>
  <si>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</si>
  <si>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</si>
  <si>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</si>
  <si>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</si>
  <si>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</si>
  <si>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</si>
  <si>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</si>
  <si>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</si>
  <si>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</si>
  <si>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</si>
  <si>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</si>
  <si>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</si>
  <si>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</si>
  <si>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</si>
  <si>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</si>
  <si>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</si>
  <si>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</si>
  <si>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</si>
  <si>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</si>
  <si>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</si>
  <si>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</si>
  <si>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</si>
  <si>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</si>
  <si>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</si>
  <si>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</si>
  <si>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</si>
  <si>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</si>
  <si>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</si>
  <si>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</si>
  <si>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</si>
  <si>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</si>
  <si>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</si>
  <si>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</si>
  <si>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</si>
  <si>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</si>
  <si>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</si>
  <si>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</si>
  <si>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</si>
  <si>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</si>
  <si>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</si>
  <si>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</si>
  <si>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</si>
  <si>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</si>
  <si>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</si>
  <si>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</si>
  <si>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</si>
  <si>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</si>
  <si>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</si>
  <si>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</si>
  <si>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</si>
  <si>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</si>
  <si>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</si>
  <si>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</si>
  <si>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</si>
  <si>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</si>
  <si>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</si>
  <si>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</si>
  <si>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</si>
  <si>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</si>
  <si>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</si>
  <si>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</si>
  <si>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</si>
  <si>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</si>
  <si>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</si>
  <si>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</si>
  <si>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</si>
  <si>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</si>
  <si>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</si>
  <si>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</si>
  <si>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</si>
  <si>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</si>
  <si>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</si>
  <si>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</si>
  <si>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</si>
  <si>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</si>
  <si>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</si>
  <si>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</si>
  <si>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</si>
  <si>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</si>
  <si>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</si>
  <si>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</si>
  <si>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</si>
  <si>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</si>
  <si>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</si>
  <si>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</si>
  <si>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</si>
  <si>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</si>
  <si>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</si>
  <si>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</si>
  <si>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</si>
  <si>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</si>
  <si>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</si>
  <si>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</si>
  <si>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</si>
  <si>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</si>
  <si>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</si>
  <si>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</si>
  <si>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</si>
  <si>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</si>
  <si>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</si>
  <si>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</si>
  <si>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</si>
  <si>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</si>
  <si>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</si>
  <si>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</si>
  <si>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</si>
  <si>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</si>
  <si>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</si>
  <si>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</si>
  <si>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</si>
  <si>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</si>
  <si>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</si>
  <si>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</si>
  <si>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</si>
  <si>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</si>
  <si>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</si>
  <si>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</si>
  <si>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</si>
  <si>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</si>
  <si>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</si>
  <si>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</si>
  <si>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</si>
  <si>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</si>
  <si>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</si>
  <si>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</si>
  <si>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</si>
  <si>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</si>
  <si>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</si>
  <si>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</si>
  <si>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</si>
  <si>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</si>
  <si>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</si>
  <si>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</si>
  <si>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</si>
  <si>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</si>
  <si>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</si>
  <si>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</si>
  <si>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</si>
  <si>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</si>
  <si>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</si>
  <si>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</si>
  <si>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</si>
  <si>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</si>
  <si>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</si>
  <si>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</si>
  <si>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</si>
  <si>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</si>
  <si>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</si>
  <si>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</si>
  <si>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</si>
  <si>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</si>
  <si>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</si>
  <si>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</si>
  <si>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</si>
  <si>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</si>
  <si>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</si>
  <si>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</si>
  <si>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</si>
  <si>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</si>
  <si>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</si>
  <si>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</si>
  <si>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</si>
  <si>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</si>
  <si>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</si>
  <si>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</si>
  <si>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</si>
  <si>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</si>
  <si>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</si>
  <si>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</si>
  <si>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</si>
  <si>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</si>
  <si>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</si>
  <si>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</si>
  <si>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</si>
  <si>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</si>
  <si>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</si>
  <si>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</si>
  <si>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</si>
  <si>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</si>
  <si>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</si>
  <si>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</si>
  <si>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</si>
  <si>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</si>
  <si>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</si>
  <si>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</si>
  <si>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</si>
  <si>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</si>
  <si>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</si>
  <si>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</si>
  <si>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</si>
  <si>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</si>
  <si>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</si>
  <si>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</si>
  <si>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</si>
  <si>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</si>
  <si>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</si>
  <si>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</si>
  <si>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</si>
  <si>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</si>
  <si>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</si>
  <si>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</si>
  <si>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</si>
  <si>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</si>
  <si>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</si>
  <si>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</si>
  <si>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</si>
  <si>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</si>
  <si>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</si>
  <si>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</si>
  <si>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</si>
  <si>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</si>
  <si>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</si>
  <si>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</si>
  <si>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</si>
  <si>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</si>
  <si>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</si>
  <si>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</si>
  <si>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</si>
  <si>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</si>
  <si>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</si>
  <si>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</si>
  <si>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</si>
  <si>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</si>
  <si>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</si>
  <si>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</si>
  <si>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</si>
  <si>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</si>
  <si>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</si>
  <si>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</si>
  <si>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</si>
  <si>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</si>
  <si>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</si>
  <si>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</si>
  <si>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</si>
  <si>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</si>
  <si>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</si>
  <si>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</si>
  <si>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</si>
  <si>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</si>
  <si>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</si>
  <si>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</si>
  <si>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</si>
  <si>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</si>
  <si>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</si>
  <si>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</si>
  <si>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</si>
  <si>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</si>
  <si>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</si>
  <si>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</si>
  <si>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</si>
  <si>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</si>
  <si>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</si>
  <si>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</si>
  <si>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</si>
  <si>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</si>
  <si>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</si>
  <si>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</si>
  <si>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</si>
  <si>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</si>
  <si>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</si>
  <si>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</si>
  <si>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</si>
  <si>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</si>
  <si>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</si>
  <si>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</si>
  <si>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</si>
  <si>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</si>
  <si>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</si>
  <si>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</si>
  <si>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</si>
  <si>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</si>
  <si>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</si>
  <si>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</si>
  <si>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</si>
  <si>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</si>
  <si>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</si>
  <si>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</si>
  <si>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</si>
  <si>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</si>
  <si>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</si>
  <si>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</si>
  <si>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</si>
  <si>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</si>
  <si>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</si>
  <si>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</si>
  <si>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</si>
  <si>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</si>
  <si>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</si>
  <si>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</si>
  <si>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</si>
  <si>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</si>
  <si>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</si>
  <si>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</si>
  <si>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</si>
  <si>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</si>
  <si>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</si>
  <si>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</si>
  <si>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</si>
  <si>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</si>
  <si>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</si>
  <si>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</si>
  <si>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</si>
  <si>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</si>
  <si>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</si>
  <si>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</si>
  <si>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</si>
  <si>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</si>
  <si>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</si>
  <si>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</si>
  <si>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</si>
  <si>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</si>
  <si>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</si>
  <si>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</si>
  <si>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</si>
  <si>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</si>
  <si>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</si>
  <si>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</si>
  <si>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</si>
  <si>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</si>
  <si>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</si>
  <si>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</si>
  <si>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</si>
  <si>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</si>
  <si>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</si>
  <si>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</si>
  <si>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</si>
  <si>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</si>
  <si>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</si>
  <si>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</si>
  <si>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</si>
  <si>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</si>
  <si>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</si>
  <si>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</si>
  <si>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</si>
  <si>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</si>
  <si>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</si>
  <si>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</si>
  <si>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</si>
  <si>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</si>
  <si>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</si>
  <si>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</si>
  <si>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</si>
  <si>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</si>
  <si>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</si>
  <si>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</si>
  <si>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</si>
  <si>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</si>
  <si>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</si>
  <si>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</si>
  <si>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</si>
  <si>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</si>
  <si>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</si>
  <si>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</si>
  <si>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</si>
  <si>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</si>
  <si>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</si>
  <si>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</si>
  <si>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</si>
  <si>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</si>
  <si>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</si>
  <si>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</si>
  <si>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</si>
  <si>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</si>
  <si>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</si>
  <si>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</si>
  <si>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</si>
  <si>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</si>
  <si>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</si>
  <si>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</si>
  <si>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</si>
  <si>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</si>
  <si>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</si>
  <si>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</si>
  <si>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</si>
  <si>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</si>
  <si>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</si>
  <si>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</si>
  <si>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</si>
  <si>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</si>
  <si>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</si>
  <si>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</si>
  <si>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</si>
  <si>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</si>
  <si>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</si>
  <si>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</si>
  <si>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</si>
  <si>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</si>
  <si>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</si>
  <si>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</si>
  <si>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</si>
  <si>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</si>
  <si>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</si>
  <si>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</si>
  <si>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</si>
  <si>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</si>
  <si>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</si>
  <si>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</si>
  <si>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</si>
  <si>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</si>
  <si>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</si>
  <si>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</si>
  <si>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</si>
  <si>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</si>
  <si>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</si>
  <si>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</si>
  <si>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</si>
  <si>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</si>
  <si>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</si>
  <si>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</si>
  <si>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</si>
  <si>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</si>
  <si>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</si>
  <si>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</si>
  <si>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</si>
  <si>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</si>
  <si>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</si>
  <si>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</si>
  <si>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</si>
  <si>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</si>
  <si>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</si>
  <si>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</si>
  <si>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</si>
  <si>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</si>
  <si>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</si>
  <si>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</si>
  <si>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</si>
  <si>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</si>
  <si>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</si>
  <si>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</si>
  <si>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</si>
  <si>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</si>
  <si>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</si>
  <si>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</si>
  <si>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</si>
  <si>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</si>
  <si>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</si>
  <si>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</si>
  <si>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</si>
  <si>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</si>
  <si>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</si>
  <si>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</si>
  <si>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</si>
  <si>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</si>
  <si>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</si>
  <si>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</si>
  <si>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</si>
  <si>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</si>
  <si>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</si>
  <si>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</si>
  <si>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</si>
  <si>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</si>
  <si>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</si>
  <si>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</si>
  <si>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</si>
  <si>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</si>
  <si>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</si>
  <si>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</si>
  <si>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</si>
  <si>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</si>
  <si>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</si>
  <si>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</si>
  <si>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</si>
  <si>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</si>
  <si>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</si>
  <si>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</si>
  <si>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</si>
  <si>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</si>
  <si>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</si>
  <si>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</si>
  <si>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</si>
  <si>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</si>
  <si>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</si>
  <si>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</si>
  <si>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</si>
  <si>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</si>
  <si>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</si>
  <si>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</si>
  <si>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</si>
  <si>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</si>
  <si>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</si>
  <si>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</si>
  <si>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</si>
  <si>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</si>
  <si>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</si>
  <si>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</si>
  <si>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</si>
  <si>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</si>
  <si>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</si>
  <si>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</si>
  <si>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</si>
  <si>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</si>
  <si>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</si>
  <si>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</si>
  <si>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</si>
  <si>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</si>
  <si>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</si>
  <si>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</si>
  <si>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</si>
  <si>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</si>
  <si>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</si>
  <si>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</si>
  <si>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</si>
  <si>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</si>
  <si>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</si>
  <si>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</si>
  <si>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</si>
  <si>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</si>
  <si>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</si>
  <si>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</si>
  <si>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</si>
  <si>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</si>
  <si>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</si>
  <si>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</si>
  <si>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</si>
  <si>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</si>
  <si>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</si>
  <si>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</si>
  <si>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</si>
  <si>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</si>
  <si>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</si>
  <si>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</si>
  <si>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</si>
  <si>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</si>
  <si>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</si>
  <si>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</si>
  <si>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</si>
  <si>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</si>
  <si>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</si>
  <si>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</si>
  <si>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</si>
  <si>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</si>
  <si>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</si>
  <si>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</si>
  <si>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</si>
  <si>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</si>
  <si>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</si>
  <si>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</si>
  <si>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</si>
  <si>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</si>
  <si>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</si>
  <si>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</si>
  <si>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</si>
  <si>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</si>
  <si>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</si>
  <si>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</si>
  <si>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</si>
  <si>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</si>
  <si>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</si>
  <si>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</si>
  <si>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</si>
  <si>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</si>
  <si>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</si>
  <si>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</si>
  <si>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</si>
  <si>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</si>
  <si>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</si>
  <si>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</si>
  <si>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</si>
  <si>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</si>
  <si>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</si>
  <si>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</si>
  <si>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</si>
  <si>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</si>
  <si>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</si>
  <si>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</si>
  <si>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</si>
  <si>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</si>
  <si>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</si>
  <si>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</si>
  <si>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</si>
  <si>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</si>
  <si>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</si>
  <si>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</si>
  <si>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</si>
  <si>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</si>
  <si>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</si>
  <si>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</si>
  <si>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</si>
  <si>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</si>
  <si>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</si>
  <si>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</si>
  <si>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</si>
  <si>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</si>
  <si>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</si>
  <si>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</si>
  <si>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</si>
  <si>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</si>
  <si>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</si>
  <si>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</si>
  <si>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</si>
  <si>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</si>
  <si>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</si>
  <si>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</si>
  <si>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</si>
  <si>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</si>
  <si>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</si>
  <si>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</si>
  <si>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</si>
  <si>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</si>
  <si>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</si>
  <si>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</si>
  <si>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</si>
  <si>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</si>
  <si>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</si>
  <si>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</si>
  <si>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</si>
  <si>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</si>
  <si>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</si>
  <si>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</si>
  <si>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</si>
  <si>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</si>
  <si>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</si>
  <si>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</si>
  <si>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</si>
  <si>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</si>
  <si>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</si>
  <si>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</si>
  <si>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</si>
  <si>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</si>
  <si>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</si>
  <si>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</si>
  <si>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</si>
  <si>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</si>
  <si>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</si>
  <si>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</si>
  <si>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</si>
  <si>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</si>
  <si>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</si>
  <si>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</si>
  <si>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</si>
  <si>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</si>
  <si>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</si>
  <si>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</si>
  <si>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</si>
  <si>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</si>
  <si>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</si>
  <si>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</si>
  <si>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</si>
  <si>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</si>
  <si>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</si>
  <si>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</si>
  <si>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</si>
  <si>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</si>
  <si>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</si>
  <si>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</si>
  <si>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</si>
  <si>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</si>
  <si>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</si>
  <si>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</si>
  <si>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</si>
  <si>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</si>
  <si>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</si>
  <si>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</si>
  <si>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</si>
  <si>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</si>
  <si>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</si>
  <si>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</si>
  <si>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</si>
  <si>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</si>
  <si>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</si>
  <si>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</si>
  <si>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</si>
  <si>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</si>
  <si>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</si>
  <si>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</si>
  <si>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</si>
  <si>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</si>
  <si>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</si>
  <si>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</si>
  <si>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</si>
  <si>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</si>
  <si>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</si>
  <si>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</si>
  <si>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</si>
  <si>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</si>
  <si>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</si>
  <si>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</si>
  <si>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</si>
  <si>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</si>
  <si>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</si>
  <si>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</si>
  <si>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</si>
  <si>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</si>
  <si>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</si>
  <si>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</si>
  <si>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</si>
  <si>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</si>
  <si>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</si>
  <si>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</si>
  <si>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</si>
  <si>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</si>
  <si>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</si>
  <si>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</si>
  <si>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</si>
  <si>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</si>
  <si>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</si>
  <si>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</si>
  <si>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</si>
  <si>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</si>
  <si>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</si>
  <si>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</si>
  <si>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</si>
  <si>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</si>
  <si>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</si>
  <si>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</si>
  <si>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</si>
  <si>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</si>
  <si>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</si>
  <si>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</si>
  <si>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</si>
  <si>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</si>
  <si>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</si>
  <si>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</si>
  <si>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</si>
  <si>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</si>
  <si>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</si>
  <si>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</si>
  <si>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</si>
  <si>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</si>
  <si>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</si>
  <si>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</si>
  <si>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</si>
  <si>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</si>
  <si>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</si>
  <si>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</si>
  <si>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</si>
  <si>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</si>
  <si>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</si>
  <si>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</si>
  <si>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</si>
  <si>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</si>
  <si>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</si>
  <si>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</si>
  <si>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</si>
  <si>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</si>
  <si>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</si>
  <si>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</si>
  <si>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</si>
  <si>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</si>
  <si>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</si>
  <si>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</si>
  <si>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</si>
  <si>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</si>
  <si>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</si>
  <si>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</si>
  <si>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</si>
  <si>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</si>
  <si>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</si>
  <si>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</si>
  <si>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</si>
  <si>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</si>
  <si>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</si>
  <si>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</si>
  <si>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</si>
  <si>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</si>
  <si>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</si>
  <si>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</si>
  <si>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</si>
  <si>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</si>
  <si>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</si>
  <si>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</si>
  <si>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</si>
  <si>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</si>
  <si>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</si>
  <si>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</si>
  <si>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</si>
  <si>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</si>
  <si>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</si>
  <si>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</si>
  <si>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</si>
  <si>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</si>
  <si>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</si>
  <si>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</si>
  <si>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</si>
  <si>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</si>
  <si>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</si>
  <si>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</si>
  <si>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</si>
  <si>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</si>
  <si>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</si>
  <si>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</si>
  <si>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</si>
  <si>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</si>
  <si>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</si>
  <si>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</si>
  <si>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</si>
  <si>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</si>
  <si>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</si>
  <si>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</si>
  <si>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</si>
  <si>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</si>
  <si>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</si>
  <si>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</si>
  <si>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</si>
  <si>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</si>
  <si>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</si>
  <si>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</si>
  <si>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</si>
  <si>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</si>
  <si>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</si>
  <si>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</si>
  <si>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</si>
  <si>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</si>
  <si>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</si>
  <si>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</si>
  <si>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</si>
  <si>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</si>
  <si>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</si>
  <si>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</si>
  <si>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</si>
  <si>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</si>
  <si>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</si>
  <si>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</si>
  <si>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</si>
  <si>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</si>
  <si>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</si>
  <si>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</si>
  <si>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</si>
  <si>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</si>
  <si>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</si>
  <si>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</si>
  <si>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</si>
  <si>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</si>
  <si>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</si>
  <si>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</si>
  <si>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</si>
  <si>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</si>
  <si>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</si>
  <si>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</si>
  <si>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</si>
  <si>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</si>
  <si>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</si>
  <si>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</si>
  <si>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</si>
  <si>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</si>
  <si>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</si>
  <si>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</si>
  <si>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</si>
  <si>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</si>
  <si>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</si>
  <si>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</si>
  <si>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</si>
  <si>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</si>
  <si>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</si>
  <si>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</si>
  <si>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</si>
  <si>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</si>
  <si>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</si>
  <si>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</si>
  <si>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</si>
  <si>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</si>
  <si>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</si>
  <si>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</si>
  <si>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</si>
  <si>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</si>
  <si>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</si>
  <si>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</si>
  <si>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</si>
  <si>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</si>
  <si>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</si>
  <si>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</si>
  <si>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</si>
  <si>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</si>
  <si>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</si>
  <si>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</si>
  <si>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</si>
  <si>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</si>
  <si>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</si>
  <si>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</si>
  <si>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</si>
  <si>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</si>
  <si>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</si>
  <si>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</si>
  <si>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</si>
  <si>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</si>
  <si>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</si>
  <si>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</si>
  <si>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</si>
  <si>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</si>
  <si>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</si>
  <si>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</si>
  <si>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</si>
  <si>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</si>
  <si>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</si>
  <si>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</si>
  <si>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</si>
  <si>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</si>
  <si>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</si>
  <si>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</si>
  <si>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</si>
  <si>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</si>
  <si>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</si>
  <si>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</si>
  <si>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</si>
  <si>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</si>
  <si>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</si>
  <si>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</si>
  <si>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</si>
  <si>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</si>
  <si>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</si>
  <si>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</si>
  <si>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</si>
  <si>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</si>
  <si>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</si>
  <si>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</si>
  <si>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</si>
  <si>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</si>
  <si>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</si>
  <si>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</si>
  <si>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</si>
  <si>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</si>
  <si>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</si>
  <si>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</si>
  <si>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</si>
  <si>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</si>
  <si>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</si>
  <si>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</si>
  <si>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</si>
  <si>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</si>
  <si>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</si>
  <si>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</si>
  <si>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</si>
  <si>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</si>
  <si>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</si>
  <si>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</si>
  <si>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</si>
  <si>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</si>
  <si>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</si>
  <si>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</si>
  <si>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</si>
  <si>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</si>
  <si>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</si>
  <si>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</si>
  <si>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</si>
  <si>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</si>
  <si>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</si>
  <si>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</si>
  <si>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</si>
  <si>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</si>
  <si>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</si>
  <si>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</si>
  <si>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</si>
  <si>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</si>
  <si>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</si>
  <si>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</si>
  <si>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</si>
  <si>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</si>
  <si>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</si>
  <si>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</si>
  <si>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</si>
  <si>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</si>
  <si>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</si>
  <si>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</si>
  <si>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</si>
  <si>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</si>
  <si>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</si>
  <si>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</si>
  <si>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</si>
  <si>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</si>
  <si>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</si>
  <si>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</si>
  <si>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</si>
  <si>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</si>
  <si>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</si>
  <si>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</si>
  <si>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</si>
  <si>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</si>
  <si>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</si>
  <si>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</si>
  <si>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</si>
  <si>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</si>
  <si>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</si>
  <si>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</si>
  <si>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</si>
  <si>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</si>
  <si>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</si>
  <si>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</si>
  <si>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</si>
  <si>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</si>
  <si>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</si>
  <si>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</si>
  <si>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</si>
  <si>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</si>
  <si>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</si>
  <si>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</si>
  <si>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</si>
  <si>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</si>
  <si>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</si>
  <si>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</si>
  <si>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</si>
  <si>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</si>
  <si>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</si>
  <si>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</si>
  <si>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</si>
  <si>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</si>
  <si>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</si>
  <si>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</si>
  <si>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</si>
  <si>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</si>
  <si>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</si>
  <si>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</si>
  <si>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</si>
  <si>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</si>
  <si>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</si>
  <si>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</si>
  <si>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</si>
  <si>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</si>
  <si>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</si>
  <si>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</si>
  <si>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</si>
  <si>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</si>
  <si>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</si>
  <si>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</si>
  <si>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</si>
  <si>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</si>
  <si>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</si>
  <si>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</si>
  <si>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</si>
  <si>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</si>
  <si>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</si>
  <si>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</si>
  <si>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</si>
  <si>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</si>
  <si>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</si>
  <si>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</si>
  <si>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</si>
  <si>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</si>
  <si>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</si>
  <si>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</si>
  <si>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</si>
  <si>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</si>
  <si>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</si>
  <si>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</si>
  <si>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</si>
  <si>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</si>
  <si>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</si>
  <si>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</si>
  <si>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</si>
  <si>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</si>
  <si>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</si>
  <si>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</si>
  <si>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</si>
  <si>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</si>
  <si>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</si>
  <si>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</si>
  <si>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</si>
  <si>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</si>
  <si>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</si>
  <si>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</si>
  <si>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</si>
  <si>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</si>
  <si>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</si>
  <si>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</si>
  <si>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</si>
  <si>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</si>
  <si>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</si>
  <si>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</si>
  <si>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</si>
  <si>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</si>
  <si>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</si>
  <si>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</si>
  <si>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</si>
  <si>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</si>
  <si>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</si>
  <si>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</si>
  <si>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</si>
  <si>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</si>
  <si>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</si>
  <si>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</si>
  <si>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</si>
  <si>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</si>
  <si>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</si>
  <si>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</si>
  <si>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</si>
  <si>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</si>
  <si>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</si>
  <si>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</si>
  <si>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</si>
  <si>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</si>
  <si>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</si>
  <si>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</si>
  <si>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</si>
  <si>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</si>
  <si>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</si>
  <si>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</si>
  <si>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</si>
  <si>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</si>
  <si>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</si>
  <si>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</si>
  <si>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</si>
  <si>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</si>
  <si>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</si>
  <si>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</si>
  <si>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</si>
  <si>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</si>
  <si>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</si>
  <si>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</si>
  <si>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</si>
  <si>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</si>
  <si>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</si>
  <si>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</si>
  <si>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</si>
  <si>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</si>
  <si>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</si>
  <si>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</si>
  <si>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</si>
  <si>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</si>
  <si>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</si>
  <si>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</si>
  <si>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</si>
  <si>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</si>
  <si>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</si>
  <si>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</si>
  <si>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</si>
  <si>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</si>
  <si>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</si>
  <si>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</si>
  <si>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</si>
  <si>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</si>
  <si>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</si>
  <si>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</si>
  <si>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</si>
  <si>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</si>
  <si>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</si>
  <si>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</si>
  <si>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</si>
  <si>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</si>
  <si>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</si>
  <si>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</si>
  <si>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</si>
  <si>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</si>
  <si>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</si>
  <si>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</si>
  <si>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</si>
  <si>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</si>
  <si>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</si>
  <si>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</si>
  <si>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</si>
  <si>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</si>
  <si>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</si>
  <si>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</si>
  <si>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</si>
  <si>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</si>
  <si>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</si>
  <si>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</si>
  <si>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</si>
  <si>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</si>
  <si>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</si>
  <si>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</si>
  <si>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</si>
  <si>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</si>
  <si>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</si>
  <si>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</si>
  <si>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</si>
  <si>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</si>
  <si>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</si>
  <si>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</si>
  <si>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</si>
  <si>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</si>
  <si>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</si>
  <si>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</si>
  <si>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</si>
  <si>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</si>
  <si>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</si>
  <si>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</si>
  <si>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</si>
  <si>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</si>
  <si>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</si>
  <si>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</si>
  <si>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</si>
  <si>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</si>
  <si>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</si>
  <si>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</si>
  <si>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</si>
  <si>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</si>
  <si>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</si>
  <si>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</si>
  <si>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</si>
  <si>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</si>
  <si>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</si>
  <si>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</si>
  <si>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</si>
  <si>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</si>
  <si>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</si>
  <si>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</si>
  <si>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</si>
  <si>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</si>
  <si>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</si>
  <si>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</si>
  <si>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</si>
  <si>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</si>
  <si>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</si>
  <si>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</si>
  <si>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</si>
  <si>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</si>
  <si>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</si>
  <si>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</si>
  <si>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</si>
  <si>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</si>
  <si>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</si>
  <si>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</si>
  <si>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</si>
  <si>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</si>
  <si>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</si>
  <si>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</si>
  <si>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</si>
  <si>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</si>
  <si>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</si>
  <si>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</si>
  <si>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</si>
  <si>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</si>
  <si>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</si>
  <si>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</si>
  <si>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</si>
  <si>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</si>
  <si>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</si>
  <si>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</si>
  <si>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</si>
  <si>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</si>
  <si>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</si>
  <si>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</si>
  <si>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</si>
  <si>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</si>
  <si>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</si>
  <si>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</si>
  <si>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</si>
  <si>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</si>
  <si>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</si>
  <si>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</si>
  <si>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</si>
  <si>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</si>
  <si>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</si>
  <si>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</si>
  <si>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</si>
  <si>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</si>
  <si>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</si>
  <si>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</si>
  <si>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</si>
  <si>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</si>
  <si>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</si>
  <si>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</si>
  <si>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</si>
  <si>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</si>
  <si>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</si>
  <si>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</si>
  <si>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</si>
  <si>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</si>
  <si>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</si>
  <si>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</si>
  <si>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</si>
  <si>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</si>
  <si>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</si>
  <si>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</si>
  <si>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</si>
  <si>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</si>
  <si>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</si>
  <si>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</si>
  <si>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</si>
  <si>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</si>
  <si>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</si>
  <si>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</si>
  <si>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</si>
  <si>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</si>
  <si>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</si>
  <si>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</si>
  <si>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</si>
  <si>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</si>
  <si>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</si>
  <si>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</si>
  <si>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</si>
  <si>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</si>
  <si>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</si>
  <si>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</si>
  <si>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</si>
  <si>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</si>
  <si>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</si>
  <si>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</si>
  <si>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</si>
  <si>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</si>
  <si>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</si>
  <si>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</si>
  <si>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</si>
  <si>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</si>
  <si>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</si>
  <si>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</si>
  <si>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</si>
  <si>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</si>
  <si>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</si>
  <si>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</si>
  <si>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</si>
  <si>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</si>
  <si>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</si>
  <si>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</si>
  <si>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</si>
  <si>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</si>
  <si>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</si>
  <si>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</si>
  <si>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</si>
  <si>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</si>
  <si>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</si>
  <si>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</si>
  <si>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</si>
  <si>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</si>
  <si>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</si>
  <si>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</si>
  <si>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</si>
  <si>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</si>
  <si>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</si>
  <si>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</si>
  <si>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</si>
  <si>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</si>
  <si>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</si>
  <si>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</si>
  <si>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</si>
  <si>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</si>
  <si>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</si>
  <si>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</si>
  <si>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</si>
  <si>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</si>
  <si>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</si>
  <si>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</si>
  <si>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</si>
  <si>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</si>
  <si>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</si>
  <si>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</si>
  <si>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</si>
  <si>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</si>
  <si>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</si>
  <si>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</si>
  <si>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</si>
  <si>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</si>
  <si>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</si>
  <si>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</si>
  <si>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</si>
  <si>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</si>
  <si>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</si>
  <si>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</si>
  <si>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</si>
  <si>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</si>
  <si>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</si>
  <si>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</si>
  <si>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</si>
  <si>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</si>
  <si>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</si>
  <si>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</si>
  <si>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</si>
  <si>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</si>
  <si>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</si>
  <si>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</si>
  <si>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</si>
  <si>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</si>
  <si>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</si>
  <si>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</si>
  <si>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</si>
  <si>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</si>
  <si>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</si>
  <si>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</si>
  <si>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</si>
  <si>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</si>
  <si>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</si>
  <si>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</si>
  <si>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</si>
  <si>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</si>
  <si>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</si>
  <si>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</si>
  <si>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</si>
  <si>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</si>
  <si>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</si>
  <si>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</si>
  <si>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</si>
  <si>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</si>
  <si>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</si>
  <si>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</si>
  <si>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</si>
  <si>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</si>
  <si>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</si>
  <si>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</si>
  <si>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</si>
  <si>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</si>
  <si>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</si>
  <si>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</si>
  <si>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</si>
  <si>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</si>
  <si>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</si>
  <si>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</si>
  <si>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</si>
  <si>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</si>
  <si>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</si>
  <si>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</si>
  <si>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</si>
  <si>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</si>
  <si>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</si>
  <si>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</si>
  <si>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</si>
  <si>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</si>
  <si>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</si>
  <si>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</si>
  <si>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</si>
  <si>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</si>
  <si>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</si>
  <si>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</si>
  <si>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</si>
  <si>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</si>
  <si>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</si>
  <si>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</si>
  <si>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</si>
  <si>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</si>
  <si>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</si>
  <si>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</si>
  <si>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</si>
  <si>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</si>
  <si>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</si>
  <si>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</si>
  <si>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</si>
  <si>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</si>
  <si>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</si>
  <si>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</si>
  <si>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</si>
  <si>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</si>
  <si>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</si>
  <si>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</si>
  <si>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</si>
  <si>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</si>
  <si>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</si>
  <si>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</si>
  <si>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</si>
  <si>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</si>
  <si>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</si>
  <si>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</si>
  <si>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</si>
  <si>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</si>
  <si>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</si>
  <si>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</si>
  <si>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</si>
  <si>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</si>
  <si>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</si>
  <si>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</si>
  <si>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</si>
  <si>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</si>
  <si>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</si>
  <si>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</si>
  <si>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</si>
  <si>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</si>
  <si>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</si>
  <si>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</si>
  <si>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</si>
  <si>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</si>
  <si>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</si>
  <si>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</si>
  <si>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</si>
  <si>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</si>
  <si>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</si>
  <si>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</si>
  <si>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</si>
  <si>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</si>
  <si>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</si>
  <si>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</si>
  <si>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</si>
  <si>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</si>
  <si>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</si>
  <si>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</si>
  <si>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</si>
  <si>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</si>
  <si>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</si>
  <si>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</si>
  <si>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</si>
  <si>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</si>
  <si>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</si>
  <si>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</si>
  <si>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</si>
  <si>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</si>
  <si>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</si>
  <si>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</si>
  <si>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</si>
  <si>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</si>
  <si>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</si>
  <si>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</si>
  <si>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</si>
  <si>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</si>
  <si>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</si>
  <si>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</si>
  <si>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</si>
  <si>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</si>
  <si>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</si>
  <si>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</si>
  <si>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</si>
  <si>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</si>
  <si>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</si>
  <si>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</si>
  <si>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</si>
  <si>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</si>
  <si>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</si>
  <si>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</si>
  <si>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</si>
  <si>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</si>
  <si>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</si>
  <si>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</si>
  <si>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</si>
  <si>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</si>
  <si>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</si>
  <si>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</si>
  <si>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</si>
  <si>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</si>
  <si>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</si>
  <si>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</si>
  <si>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</si>
  <si>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</si>
  <si>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</si>
  <si>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</si>
  <si>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</si>
  <si>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</si>
  <si>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</si>
  <si>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</si>
  <si>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</si>
  <si>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</si>
  <si>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</si>
  <si>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</si>
  <si>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</si>
  <si>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</si>
  <si>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</si>
  <si>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</si>
  <si>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</si>
  <si>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</si>
  <si>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</si>
  <si>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</si>
  <si>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</si>
  <si>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</si>
  <si>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</si>
  <si>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</si>
  <si>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</si>
  <si>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</si>
  <si>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</si>
  <si>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</si>
  <si>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</si>
  <si>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</si>
  <si>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</si>
  <si>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</si>
  <si>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</si>
  <si>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</si>
  <si>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</si>
  <si>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</si>
  <si>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</si>
  <si>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</si>
  <si>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</si>
  <si>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</si>
  <si>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</si>
  <si>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</si>
  <si>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</si>
  <si>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</si>
  <si>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</si>
  <si>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</si>
  <si>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</si>
  <si>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</si>
  <si>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</si>
  <si>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</si>
  <si>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</si>
  <si>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</si>
  <si>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</si>
  <si>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</si>
  <si>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</si>
  <si>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</si>
  <si>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</si>
  <si>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</si>
  <si>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</si>
  <si>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</si>
  <si>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</si>
  <si>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</si>
  <si>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</si>
  <si>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</si>
  <si>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</si>
  <si>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</si>
  <si>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</si>
  <si>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</si>
  <si>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</si>
  <si>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</si>
  <si>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</si>
  <si>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</si>
  <si>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</si>
  <si>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</si>
  <si>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</si>
  <si>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</si>
  <si>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</si>
  <si>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</si>
  <si>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</si>
  <si>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</si>
  <si>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</si>
  <si>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</si>
  <si>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</si>
  <si>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</si>
  <si>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</si>
  <si>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</si>
  <si>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</si>
  <si>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</si>
  <si>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</si>
  <si>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</si>
  <si>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</si>
  <si>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</si>
  <si>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</si>
  <si>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</si>
  <si>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</si>
  <si>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</si>
  <si>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</si>
  <si>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</si>
  <si>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</si>
  <si>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</si>
  <si>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</si>
  <si>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</si>
  <si>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</si>
  <si>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</si>
  <si>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</si>
  <si>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</si>
  <si>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</si>
  <si>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</si>
  <si>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</si>
  <si>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</si>
  <si>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</si>
  <si>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</si>
  <si>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</si>
  <si>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</si>
  <si>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</si>
  <si>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</si>
  <si>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</si>
  <si>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</si>
  <si>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</si>
  <si>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</si>
  <si>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</si>
  <si>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</si>
  <si>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</si>
  <si>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</si>
  <si>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</si>
  <si>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</si>
  <si>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</si>
  <si>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</si>
  <si>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</si>
  <si>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</si>
  <si>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</si>
  <si>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</si>
  <si>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</si>
  <si>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</si>
  <si>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</si>
  <si>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</si>
  <si>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</si>
  <si>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</si>
  <si>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</si>
  <si>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</si>
  <si>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</si>
  <si>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</si>
  <si>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</si>
  <si>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</si>
  <si>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</si>
  <si>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</si>
  <si>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</si>
  <si>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</si>
  <si>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</si>
  <si>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</si>
  <si>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</si>
  <si>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</si>
  <si>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</si>
  <si>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</si>
  <si>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</si>
  <si>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</si>
  <si>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</si>
  <si>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</si>
  <si>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</si>
  <si>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</si>
  <si>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</si>
  <si>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</si>
  <si>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</si>
  <si>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</si>
  <si>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</si>
  <si>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</si>
  <si>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</si>
  <si>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</si>
  <si>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</si>
  <si>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</si>
  <si>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</si>
  <si>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</si>
  <si>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</si>
  <si>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</si>
  <si>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</si>
  <si>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</si>
  <si>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</si>
  <si>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</si>
  <si>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</si>
  <si>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</si>
  <si>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</si>
  <si>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</si>
  <si>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</si>
  <si>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</si>
  <si>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</si>
  <si>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</si>
  <si>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</si>
  <si>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</si>
  <si>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</si>
  <si>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</si>
  <si>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</si>
  <si>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</si>
  <si>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</si>
  <si>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</si>
  <si>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</si>
  <si>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</si>
  <si>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</si>
  <si>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</si>
  <si>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</si>
  <si>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</si>
  <si>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</si>
  <si>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</si>
  <si>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</si>
  <si>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</si>
  <si>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</si>
  <si>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</si>
  <si>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</si>
  <si>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</si>
  <si>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</si>
  <si>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</si>
  <si>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</si>
  <si>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</si>
  <si>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</si>
  <si>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</si>
  <si>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</si>
  <si>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</si>
  <si>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</si>
  <si>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</si>
  <si>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</si>
  <si>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</si>
  <si>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</si>
  <si>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</si>
  <si>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</si>
  <si>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</si>
  <si>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</si>
  <si>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</si>
  <si>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</si>
  <si>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</si>
  <si>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</si>
  <si>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</si>
  <si>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</si>
  <si>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</si>
  <si>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</si>
  <si>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</si>
  <si>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</si>
  <si>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</si>
  <si>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</si>
  <si>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</si>
  <si>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</si>
  <si>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</si>
  <si>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</si>
  <si>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</si>
  <si>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</si>
  <si>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</si>
  <si>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</si>
  <si>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</si>
  <si>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</si>
  <si>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</si>
  <si>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</si>
  <si>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</si>
  <si>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</si>
  <si>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</si>
  <si>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</si>
  <si>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</si>
  <si>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</si>
  <si>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</si>
  <si>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</si>
  <si>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</si>
  <si>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</si>
  <si>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</si>
  <si>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</si>
  <si>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</si>
  <si>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</si>
  <si>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</si>
  <si>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</si>
  <si>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</si>
  <si>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</si>
  <si>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</si>
  <si>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</si>
  <si>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</si>
  <si>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</si>
  <si>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</si>
  <si>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</si>
  <si>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</si>
  <si>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</si>
  <si>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</si>
  <si>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</si>
  <si>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</si>
  <si>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</si>
  <si>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</si>
  <si>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</si>
  <si>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</si>
  <si>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</si>
  <si>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</si>
  <si>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</si>
  <si>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</si>
  <si>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</si>
  <si>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</si>
  <si>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</si>
  <si>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</si>
  <si>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</si>
  <si>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</si>
  <si>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</si>
  <si>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</si>
  <si>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</si>
  <si>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</si>
  <si>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</si>
  <si>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</si>
  <si>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</si>
  <si>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</si>
  <si>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</si>
  <si>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</si>
  <si>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</si>
  <si>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</si>
  <si>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</si>
  <si>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</si>
  <si>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</si>
  <si>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</si>
  <si>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</si>
  <si>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</si>
  <si>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</si>
  <si>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</si>
  <si>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</si>
  <si>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</si>
  <si>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</si>
  <si>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</si>
  <si>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</si>
  <si>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</si>
  <si>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</si>
  <si>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</si>
  <si>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</si>
  <si>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</si>
  <si>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</si>
  <si>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</si>
  <si>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</si>
  <si>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</si>
  <si>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</si>
  <si>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</si>
  <si>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</si>
  <si>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</si>
  <si>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</si>
  <si>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</si>
  <si>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</si>
  <si>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</si>
  <si>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</si>
  <si>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</si>
  <si>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</si>
  <si>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</si>
  <si>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</si>
  <si>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</si>
  <si>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</si>
  <si>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</si>
  <si>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</si>
  <si>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</si>
  <si>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</si>
  <si>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</si>
  <si>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</si>
  <si>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</si>
  <si>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</si>
  <si>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</si>
  <si>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</si>
  <si>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</si>
  <si>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</si>
  <si>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</si>
  <si>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</si>
  <si>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</si>
  <si>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</si>
  <si>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</si>
  <si>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</si>
  <si>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</si>
  <si>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</si>
  <si>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</si>
  <si>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</si>
  <si>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</si>
  <si>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</si>
  <si>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</si>
  <si>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</si>
  <si>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</si>
  <si>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</si>
  <si>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</si>
  <si>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</si>
  <si>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</si>
  <si>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</si>
  <si>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</si>
  <si>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</si>
  <si>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</si>
  <si>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</si>
  <si>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</si>
  <si>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</si>
  <si>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</si>
  <si>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</si>
  <si>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</si>
  <si>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</si>
  <si>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</si>
  <si>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</si>
  <si>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</si>
  <si>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</si>
  <si>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</si>
  <si>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</si>
  <si>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</si>
  <si>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</si>
  <si>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</si>
  <si>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</si>
  <si>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</si>
  <si>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</si>
  <si>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</si>
  <si>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</si>
  <si>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</si>
  <si>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</si>
  <si>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</si>
  <si>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</si>
  <si>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</si>
  <si>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</si>
  <si>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</si>
  <si>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</si>
  <si>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</si>
  <si>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</si>
  <si>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</si>
  <si>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</si>
  <si>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</si>
  <si>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</si>
  <si>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</si>
  <si>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</si>
  <si>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</si>
  <si>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</si>
  <si>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</si>
  <si>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</si>
  <si>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</si>
  <si>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</si>
  <si>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</si>
  <si>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</si>
  <si>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</si>
  <si>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</si>
  <si>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</si>
  <si>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</si>
  <si>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</si>
  <si>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</si>
  <si>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</si>
  <si>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</si>
  <si>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</si>
  <si>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</si>
  <si>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</si>
  <si>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</si>
  <si>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</si>
  <si>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</si>
  <si>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</si>
  <si>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</si>
  <si>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</si>
  <si>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</si>
  <si>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</si>
  <si>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</si>
  <si>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</si>
  <si>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</si>
  <si>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</si>
  <si>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</si>
  <si>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</si>
  <si>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</si>
  <si>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</si>
  <si>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</si>
  <si>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</si>
  <si>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</si>
  <si>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</si>
  <si>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</si>
  <si>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</si>
  <si>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</si>
  <si>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</si>
  <si>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</si>
  <si>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</si>
  <si>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</si>
  <si>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</si>
  <si>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</si>
  <si>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</si>
  <si>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</si>
  <si>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</si>
  <si>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</si>
  <si>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</si>
  <si>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</si>
  <si>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</si>
  <si>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</si>
  <si>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</si>
  <si>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</si>
  <si>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</si>
  <si>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</si>
  <si>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</si>
  <si>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</si>
  <si>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</si>
  <si>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</si>
  <si>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</si>
  <si>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</si>
  <si>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</si>
  <si>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</si>
  <si>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</si>
  <si>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</si>
  <si>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</si>
  <si>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</si>
  <si>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</si>
  <si>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</si>
  <si>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</si>
  <si>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</si>
  <si>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</si>
  <si>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</si>
  <si>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</si>
  <si>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</si>
  <si>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</si>
  <si>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</si>
  <si>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</si>
  <si>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</si>
  <si>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</si>
  <si>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</si>
  <si>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</si>
  <si>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</si>
  <si>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</si>
  <si>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</si>
  <si>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</si>
  <si>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</si>
  <si>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</si>
  <si>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</si>
  <si>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</si>
  <si>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</si>
  <si>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</si>
  <si>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</si>
  <si>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</si>
  <si>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</si>
  <si>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</si>
  <si>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</si>
  <si>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</si>
  <si>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</si>
  <si>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</si>
  <si>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</si>
  <si>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</si>
  <si>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</si>
  <si>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</si>
  <si>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</si>
  <si>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</si>
  <si>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</si>
  <si>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</si>
  <si>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</si>
  <si>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</si>
  <si>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</si>
  <si>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</si>
  <si>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</si>
  <si>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</si>
  <si>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</si>
  <si>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</si>
  <si>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</si>
  <si>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</si>
  <si>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</si>
  <si>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</si>
  <si>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</si>
  <si>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</si>
  <si>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</si>
  <si>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</si>
  <si>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</si>
  <si>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</si>
  <si>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</si>
  <si>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</si>
  <si>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</si>
  <si>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</si>
  <si>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</si>
  <si>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</si>
  <si>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</si>
  <si>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</si>
  <si>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</si>
  <si>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</si>
  <si>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</si>
  <si>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</si>
  <si>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</si>
  <si>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</si>
  <si>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</si>
  <si>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</si>
  <si>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</si>
  <si>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</si>
  <si>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</si>
  <si>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</si>
  <si>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</si>
  <si>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</si>
  <si>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</si>
  <si>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</si>
  <si>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</si>
  <si>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</si>
  <si>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</si>
  <si>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</si>
  <si>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</si>
  <si>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</si>
  <si>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</si>
  <si>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</si>
  <si>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</si>
  <si>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</si>
  <si>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</si>
  <si>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</si>
  <si>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</si>
  <si>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</si>
  <si>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</si>
  <si>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</si>
  <si>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</si>
  <si>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</si>
  <si>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</si>
  <si>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</si>
  <si>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</si>
  <si>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</si>
  <si>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</si>
  <si>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</si>
  <si>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</si>
  <si>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</si>
  <si>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</si>
  <si>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</si>
  <si>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</si>
  <si>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</si>
  <si>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</si>
  <si>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</si>
  <si>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</si>
  <si>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</si>
  <si>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</si>
  <si>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</si>
  <si>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</si>
  <si>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</si>
  <si>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</si>
  <si>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</si>
  <si>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</si>
  <si>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</si>
  <si>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</si>
  <si>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</si>
  <si>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</si>
  <si>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</si>
  <si>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</si>
  <si>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</si>
  <si>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</si>
  <si>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</si>
  <si>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</si>
  <si>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</si>
  <si>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</si>
  <si>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</si>
  <si>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</si>
  <si>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</si>
  <si>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</si>
  <si>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</si>
  <si>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</si>
  <si>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</si>
  <si>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</si>
  <si>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</si>
  <si>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</si>
  <si>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</si>
  <si>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</si>
  <si>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</si>
  <si>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</si>
  <si>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</si>
  <si>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</si>
  <si>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</si>
  <si>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</si>
  <si>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</si>
  <si>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</si>
  <si>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</si>
  <si>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</si>
  <si>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</si>
  <si>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</si>
  <si>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</si>
  <si>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</si>
  <si>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</si>
  <si>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</si>
  <si>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</si>
  <si>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</si>
  <si>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</si>
  <si>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</si>
  <si>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</si>
  <si>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</si>
  <si>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</si>
  <si>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</si>
  <si>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</si>
  <si>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</si>
  <si>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</si>
  <si>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</si>
  <si>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</si>
  <si>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</si>
  <si>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</si>
  <si>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</si>
  <si>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</si>
  <si>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</si>
  <si>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</si>
  <si>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</si>
  <si>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</si>
  <si>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</si>
  <si>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</si>
  <si>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</si>
  <si>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</si>
  <si>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</si>
  <si>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</si>
  <si>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</si>
  <si>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</si>
  <si>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</si>
  <si>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</si>
  <si>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</si>
  <si>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</si>
  <si>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</si>
  <si>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</si>
  <si>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</si>
  <si>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</si>
  <si>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</si>
  <si>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</si>
  <si>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</si>
  <si>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</si>
  <si>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</si>
  <si>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</si>
  <si>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</si>
  <si>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</si>
  <si>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</si>
  <si>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</si>
  <si>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</si>
  <si>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</si>
  <si>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</si>
  <si>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</si>
  <si>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</si>
  <si>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</si>
  <si>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</si>
  <si>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</si>
  <si>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</si>
  <si>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</si>
  <si>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</si>
  <si>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</si>
  <si>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</si>
  <si>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</si>
  <si>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</si>
  <si>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</si>
  <si>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</si>
  <si>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</si>
  <si>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</si>
  <si>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</si>
  <si>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</si>
  <si>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</si>
  <si>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</si>
  <si>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</si>
  <si>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</si>
  <si>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</si>
  <si>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</si>
  <si>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</si>
  <si>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</si>
  <si>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</si>
  <si>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</si>
  <si>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</si>
  <si>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</si>
  <si>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</si>
  <si>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</si>
  <si>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</si>
  <si>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</si>
  <si>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</si>
  <si>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</si>
  <si>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</si>
  <si>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</si>
  <si>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</si>
  <si>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</si>
  <si>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</si>
  <si>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</si>
  <si>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</si>
  <si>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</si>
  <si>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</si>
  <si>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</si>
  <si>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</si>
  <si>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</si>
  <si>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</si>
  <si>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</si>
  <si>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</si>
  <si>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</si>
  <si>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</si>
  <si>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</si>
  <si>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</si>
  <si>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</si>
  <si>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</si>
  <si>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</si>
  <si>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</si>
  <si>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</si>
  <si>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</si>
  <si>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</si>
  <si>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</si>
  <si>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</si>
  <si>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</si>
  <si>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</si>
  <si>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</si>
  <si>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</si>
  <si>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</si>
  <si>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</si>
  <si>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</si>
  <si>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</si>
  <si>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</si>
  <si>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</si>
  <si>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</si>
  <si>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</si>
  <si>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</si>
  <si>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</si>
  <si>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</si>
  <si>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</si>
  <si>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</si>
  <si>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</si>
  <si>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</si>
  <si>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</si>
  <si>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</si>
  <si>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</si>
  <si>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</si>
  <si>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</si>
  <si>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</si>
  <si>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</si>
  <si>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</si>
  <si>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</si>
  <si>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</si>
  <si>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</si>
  <si>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</si>
  <si>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</si>
  <si>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</si>
  <si>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</si>
  <si>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</si>
  <si>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</si>
  <si>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</si>
  <si>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</si>
  <si>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</si>
  <si>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</si>
  <si>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</si>
  <si>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</si>
  <si>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</si>
  <si>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</si>
  <si>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</si>
  <si>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</si>
  <si>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</si>
  <si>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</si>
  <si>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</si>
  <si>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</si>
  <si>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</si>
  <si>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</si>
  <si>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</si>
  <si>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</si>
  <si>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</si>
  <si>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</si>
  <si>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</si>
  <si>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</si>
  <si>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</si>
  <si>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</si>
  <si>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</si>
  <si>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</si>
  <si>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</si>
  <si>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</si>
  <si>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</si>
  <si>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</si>
  <si>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</si>
  <si>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</si>
  <si>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</si>
  <si>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</si>
  <si>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</si>
  <si>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</si>
  <si>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</si>
  <si>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</si>
  <si>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</si>
  <si>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</si>
  <si>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</si>
  <si>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</si>
  <si>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</si>
  <si>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</si>
  <si>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</si>
  <si>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</si>
  <si>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</si>
  <si>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</si>
  <si>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</si>
  <si>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</si>
  <si>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</si>
  <si>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</si>
  <si>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</si>
  <si>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</si>
  <si>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</si>
  <si>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</si>
  <si>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</si>
  <si>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</si>
  <si>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</si>
  <si>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</si>
  <si>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</si>
  <si>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</si>
  <si>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</si>
  <si>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</si>
  <si>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</si>
  <si>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</si>
  <si>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</si>
  <si>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</si>
  <si>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</si>
  <si>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</si>
  <si>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</si>
  <si>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</si>
  <si>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</si>
  <si>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</si>
  <si>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</si>
  <si>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</si>
  <si>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</si>
  <si>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</si>
  <si>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</si>
  <si>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</si>
  <si>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</si>
  <si>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</si>
  <si>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</si>
  <si>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</si>
  <si>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</si>
  <si>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</si>
  <si>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</si>
  <si>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</si>
  <si>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</si>
  <si>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</si>
  <si>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</si>
  <si>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</si>
  <si>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</si>
  <si>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</si>
  <si>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</si>
  <si>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</si>
  <si>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</si>
  <si>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</si>
  <si>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</si>
  <si>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</si>
  <si>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</si>
  <si>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</si>
  <si>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</si>
  <si>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</si>
  <si>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</si>
  <si>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</si>
  <si>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</si>
  <si>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</si>
  <si>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</si>
  <si>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</si>
  <si>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</si>
  <si>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</si>
  <si>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</si>
  <si>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</si>
  <si>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</si>
  <si>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</si>
  <si>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</si>
  <si>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</si>
  <si>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</si>
  <si>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</si>
  <si>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</si>
  <si>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</si>
  <si>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</si>
  <si>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</si>
  <si>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</si>
  <si>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</si>
  <si>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</si>
  <si>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</si>
  <si>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</si>
  <si>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</si>
  <si>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</si>
  <si>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</si>
  <si>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</si>
  <si>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</si>
  <si>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</si>
  <si>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</si>
  <si>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</si>
  <si>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</si>
  <si>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</si>
  <si>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</si>
  <si>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</si>
  <si>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</si>
  <si>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</si>
  <si>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</si>
  <si>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</si>
  <si>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</si>
  <si>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</si>
  <si>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</si>
  <si>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</si>
  <si>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</si>
  <si>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</si>
  <si>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</si>
  <si>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</si>
  <si>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</si>
  <si>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</si>
  <si>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</si>
  <si>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</si>
  <si>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</si>
  <si>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</si>
  <si>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</si>
  <si>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</si>
  <si>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</si>
  <si>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</si>
  <si>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</si>
  <si>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</si>
  <si>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</si>
  <si>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</si>
  <si>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</si>
  <si>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</si>
  <si>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</si>
  <si>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</si>
  <si>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</si>
  <si>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</si>
  <si>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</si>
  <si>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</si>
  <si>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</si>
  <si>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</si>
  <si>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</si>
  <si>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</si>
  <si>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</si>
  <si>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</si>
  <si>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</si>
  <si>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</si>
  <si>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</si>
  <si>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</si>
  <si>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</si>
  <si>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</si>
  <si>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</si>
  <si>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</si>
  <si>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</si>
  <si>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</si>
  <si>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</si>
  <si>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</si>
  <si>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</si>
  <si>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</si>
  <si>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</si>
  <si>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</si>
  <si>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</si>
  <si>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</si>
  <si>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</si>
  <si>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</si>
  <si>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</si>
  <si>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</si>
  <si>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</si>
  <si>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</si>
  <si>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</si>
  <si>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</si>
  <si>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</si>
  <si>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</si>
  <si>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</si>
  <si>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</si>
  <si>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</si>
  <si>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</si>
  <si>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</si>
  <si>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</si>
  <si>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</si>
  <si>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</si>
  <si>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</si>
  <si>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</si>
  <si>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</si>
  <si>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</si>
  <si>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</si>
  <si>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</si>
  <si>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</si>
  <si>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</si>
  <si>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</si>
  <si>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</si>
  <si>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</si>
  <si>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</si>
  <si>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</si>
  <si>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</si>
  <si>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</si>
  <si>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</si>
  <si>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</si>
  <si>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</si>
  <si>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</si>
  <si>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</si>
  <si>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</si>
  <si>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</si>
  <si>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</si>
  <si>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</si>
  <si>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</si>
  <si>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</si>
  <si>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</si>
  <si>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</si>
  <si>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</si>
  <si>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</si>
  <si>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</si>
  <si>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</si>
  <si>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</si>
  <si>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</si>
  <si>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</si>
  <si>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</si>
  <si>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</si>
  <si>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</si>
  <si>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</si>
  <si>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</si>
  <si>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</si>
  <si>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</si>
  <si>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</si>
  <si>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</si>
  <si>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</si>
  <si>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</si>
  <si>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</si>
  <si>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</si>
  <si>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</si>
  <si>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</si>
  <si>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</si>
  <si>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</si>
  <si>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</si>
  <si>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</si>
  <si>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</si>
  <si>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</si>
  <si>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</si>
  <si>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</si>
  <si>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</si>
  <si>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</si>
  <si>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</si>
  <si>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</si>
  <si>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</si>
  <si>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</si>
  <si>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</si>
  <si>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</si>
  <si>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</si>
  <si>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</si>
  <si>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</si>
  <si>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</si>
  <si>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</si>
  <si>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</si>
  <si>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</si>
  <si>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</si>
  <si>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</si>
  <si>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</si>
  <si>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</si>
  <si>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</si>
  <si>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</si>
  <si>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</si>
  <si>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</si>
  <si>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</si>
  <si>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</si>
  <si>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</si>
  <si>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</si>
  <si>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</si>
  <si>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</si>
  <si>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</si>
  <si>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</si>
  <si>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</si>
  <si>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</si>
  <si>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</si>
  <si>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</si>
  <si>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</si>
  <si>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</si>
  <si>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</si>
  <si>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</si>
  <si>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</si>
  <si>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</si>
  <si>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</si>
  <si>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</si>
  <si>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</si>
  <si>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</si>
  <si>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</si>
  <si>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</si>
  <si>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</si>
  <si>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</si>
  <si>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</si>
  <si>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</si>
  <si>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</si>
  <si>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</si>
  <si>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</si>
  <si>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</si>
  <si>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</si>
  <si>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</si>
  <si>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</si>
  <si>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</si>
  <si>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</si>
  <si>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</si>
  <si>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</si>
  <si>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</si>
  <si>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</si>
  <si>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</si>
  <si>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</si>
  <si>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</si>
  <si>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</si>
  <si>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</si>
  <si>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</si>
  <si>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</si>
  <si>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</si>
  <si>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</si>
  <si>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</si>
  <si>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</si>
  <si>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</si>
  <si>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</si>
  <si>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</si>
  <si>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</si>
  <si>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</si>
  <si>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</si>
  <si>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</si>
  <si>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</si>
  <si>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</si>
  <si>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</si>
  <si>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</si>
  <si>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</si>
  <si>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</si>
  <si>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</si>
  <si>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</si>
  <si>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</si>
  <si>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</si>
  <si>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</si>
  <si>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</si>
  <si>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</si>
  <si>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</si>
  <si>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</si>
  <si>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</si>
  <si>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</si>
  <si>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</si>
  <si>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</si>
  <si>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</si>
  <si>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</si>
  <si>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</si>
  <si>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</si>
  <si>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</si>
  <si>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</si>
  <si>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</si>
  <si>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</si>
  <si>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</si>
  <si>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</si>
  <si>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</si>
  <si>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</si>
  <si>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</si>
  <si>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</si>
  <si>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</si>
  <si>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</si>
  <si>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</si>
  <si>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</si>
  <si>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</si>
  <si>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</si>
  <si>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</si>
  <si>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</si>
  <si>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</si>
  <si>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</si>
  <si>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</si>
  <si>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</si>
  <si>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</si>
  <si>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</si>
  <si>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</si>
  <si>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</si>
  <si>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</si>
  <si>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</si>
  <si>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</si>
  <si>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</si>
  <si>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</si>
  <si>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</si>
  <si>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</si>
  <si>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</si>
  <si>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</si>
  <si>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</si>
  <si>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</si>
  <si>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</si>
  <si>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</si>
  <si>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</si>
  <si>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</si>
  <si>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</si>
  <si>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</si>
  <si>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</si>
  <si>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</si>
  <si>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</si>
  <si>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</si>
  <si>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</si>
  <si>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</si>
  <si>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</si>
  <si>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</si>
  <si>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</si>
  <si>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</si>
  <si>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</si>
  <si>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</si>
  <si>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</si>
  <si>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</si>
  <si>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</si>
  <si>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</si>
  <si>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</si>
  <si>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</si>
  <si>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</si>
  <si>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</si>
  <si>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</si>
  <si>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</si>
  <si>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</si>
  <si>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</si>
  <si>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</si>
  <si>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</si>
  <si>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</si>
  <si>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</si>
  <si>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</si>
  <si>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</si>
  <si>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</si>
  <si>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</si>
  <si>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</si>
  <si>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</si>
  <si>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</si>
  <si>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</si>
  <si>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</si>
  <si>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</si>
  <si>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</si>
  <si>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</si>
  <si>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</si>
  <si>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</si>
  <si>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</si>
  <si>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</si>
  <si>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</si>
  <si>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</si>
  <si>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</si>
  <si>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</si>
  <si>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</si>
  <si>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</si>
  <si>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</si>
  <si>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</si>
  <si>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</si>
  <si>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</si>
  <si>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</si>
  <si>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</si>
  <si>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</si>
  <si>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</si>
  <si>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</si>
  <si>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</si>
  <si>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</si>
  <si>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</si>
  <si>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</si>
  <si>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</si>
  <si>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</si>
  <si>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</si>
  <si>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</si>
  <si>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</si>
  <si>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</si>
  <si>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</si>
  <si>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</si>
  <si>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</si>
  <si>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</si>
  <si>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</si>
  <si>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</si>
  <si>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</si>
  <si>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</si>
  <si>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</si>
  <si>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</si>
  <si>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</si>
  <si>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</si>
  <si>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</si>
  <si>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</si>
  <si>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</si>
  <si>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</si>
  <si>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</si>
  <si>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</si>
  <si>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</si>
  <si>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</si>
  <si>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</si>
  <si>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</si>
  <si>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</si>
  <si>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</si>
  <si>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</si>
  <si>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</si>
  <si>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</si>
  <si>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</si>
  <si>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</si>
  <si>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</si>
  <si>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</si>
  <si>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</si>
  <si>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</si>
  <si>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</si>
  <si>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</si>
  <si>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</si>
  <si>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</si>
  <si>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</si>
  <si>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</si>
  <si>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</si>
  <si>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</si>
  <si>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</si>
  <si>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</si>
  <si>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</si>
  <si>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</si>
  <si>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</si>
  <si>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</si>
  <si>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</si>
  <si>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</si>
  <si>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</si>
  <si>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</si>
  <si>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</si>
  <si>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</si>
  <si>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</si>
  <si>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</si>
  <si>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</si>
  <si>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</si>
  <si>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</si>
  <si>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</si>
  <si>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</si>
  <si>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</si>
  <si>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</si>
  <si>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</si>
  <si>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</si>
  <si>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</si>
  <si>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</si>
  <si>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</si>
  <si>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</si>
  <si>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</si>
  <si>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</si>
  <si>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</si>
  <si>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</si>
  <si>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</si>
  <si>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</si>
  <si>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</si>
  <si>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</si>
  <si>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</si>
  <si>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</si>
  <si>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</si>
  <si>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</si>
  <si>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</si>
  <si>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</si>
  <si>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</si>
  <si>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</si>
  <si>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</si>
  <si>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</si>
  <si>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</si>
  <si>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</si>
  <si>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</si>
  <si>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</si>
  <si>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</si>
  <si>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</si>
  <si>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</si>
  <si>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</si>
  <si>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</si>
  <si>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</si>
  <si>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</si>
  <si>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</si>
  <si>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</si>
  <si>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</si>
  <si>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</si>
  <si>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</si>
  <si>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</si>
  <si>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</si>
  <si>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</si>
  <si>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</si>
  <si>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</si>
  <si>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</si>
  <si>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</si>
  <si>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</si>
  <si>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</si>
  <si>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</si>
  <si>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</si>
  <si>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</si>
  <si>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</si>
  <si>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</si>
  <si>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</si>
  <si>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</si>
  <si>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</si>
  <si>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</si>
  <si>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</si>
  <si>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</si>
  <si>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</si>
  <si>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</si>
  <si>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</si>
  <si>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</si>
  <si>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</si>
  <si>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</si>
  <si>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</si>
  <si>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</si>
  <si>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</si>
  <si>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</si>
  <si>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</si>
  <si>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</si>
  <si>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</si>
  <si>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</si>
  <si>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</si>
  <si>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</si>
  <si>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</si>
  <si>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</si>
  <si>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</si>
  <si>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</si>
  <si>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</si>
  <si>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</si>
  <si>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</si>
  <si>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</si>
  <si>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</si>
  <si>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</si>
  <si>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</si>
  <si>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</si>
  <si>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</si>
  <si>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</si>
  <si>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</si>
  <si>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</si>
  <si>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</si>
  <si>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</si>
  <si>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</si>
  <si>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</si>
  <si>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</si>
  <si>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</si>
  <si>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</si>
  <si>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</si>
  <si>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</si>
  <si>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</si>
  <si>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</si>
  <si>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</si>
  <si>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</si>
  <si>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</si>
  <si>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</si>
  <si>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</si>
  <si>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</si>
  <si>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</si>
  <si>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</si>
  <si>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</si>
  <si>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</si>
  <si>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</si>
  <si>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</si>
  <si>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</si>
  <si>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</si>
  <si>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</si>
  <si>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</si>
  <si>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</si>
  <si>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</si>
  <si>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</si>
  <si>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</si>
  <si>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</si>
  <si>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</si>
  <si>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</si>
  <si>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</si>
  <si>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</si>
  <si>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</si>
  <si>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</si>
  <si>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</si>
  <si>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</si>
  <si>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</si>
  <si>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</si>
  <si>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</si>
  <si>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</si>
  <si>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</si>
  <si>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</si>
  <si>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</si>
  <si>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</si>
  <si>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</si>
  <si>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</si>
  <si>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</si>
  <si>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</si>
  <si>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</si>
  <si>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</si>
  <si>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</si>
  <si>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</si>
  <si>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</si>
  <si>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</si>
  <si>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</si>
  <si>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</si>
  <si>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</si>
  <si>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</si>
  <si>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</si>
  <si>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</si>
  <si>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</si>
  <si>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</si>
  <si>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</si>
  <si>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</si>
  <si>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</si>
  <si>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</si>
  <si>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</si>
  <si>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</si>
  <si>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</si>
  <si>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</si>
  <si>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</si>
  <si>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</si>
  <si>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</si>
  <si>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</si>
  <si>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</si>
  <si>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</si>
  <si>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</si>
  <si>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</si>
  <si>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</si>
  <si>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</si>
  <si>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</si>
  <si>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</si>
  <si>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</si>
  <si>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</si>
  <si>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</si>
  <si>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</si>
  <si>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</si>
  <si>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</si>
  <si>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</si>
  <si>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</si>
  <si>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</si>
  <si>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</si>
  <si>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</si>
  <si>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</si>
  <si>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</si>
  <si>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</si>
  <si>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</si>
  <si>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</si>
  <si>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</si>
  <si>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</si>
  <si>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</si>
  <si>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</si>
  <si>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</si>
  <si>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</si>
  <si>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</si>
  <si>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</si>
  <si>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</si>
  <si>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</si>
  <si>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</si>
  <si>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</si>
  <si>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</si>
  <si>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</si>
  <si>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</si>
  <si>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</si>
  <si>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</si>
  <si>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</si>
  <si>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</si>
  <si>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</si>
  <si>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</si>
  <si>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</si>
  <si>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</si>
  <si>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</si>
  <si>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</si>
  <si>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</si>
  <si>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</si>
  <si>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</si>
  <si>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</si>
  <si>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</si>
  <si>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</si>
  <si>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</si>
  <si>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</si>
  <si>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</si>
  <si>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</si>
  <si>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</si>
  <si>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</si>
  <si>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</si>
  <si>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</si>
  <si>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</si>
  <si>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</si>
  <si>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</si>
  <si>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</si>
  <si>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</si>
  <si>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</si>
  <si>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</si>
  <si>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</si>
  <si>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</si>
  <si>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</si>
  <si>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</si>
  <si>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</si>
  <si>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</si>
  <si>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</si>
  <si>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</si>
  <si>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</si>
  <si>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</si>
  <si>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</si>
  <si>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</si>
  <si>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</si>
  <si>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</si>
  <si>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</si>
  <si>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</si>
  <si>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</si>
  <si>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</si>
  <si>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</si>
  <si>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</si>
  <si>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</si>
  <si>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</si>
  <si>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</si>
  <si>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</si>
  <si>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</si>
  <si>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</si>
  <si>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</si>
  <si>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</si>
  <si>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</si>
  <si>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</si>
  <si>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</si>
  <si>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</si>
  <si>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</si>
  <si>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</si>
  <si>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</si>
  <si>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</si>
  <si>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</si>
  <si>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</si>
  <si>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</si>
  <si>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</si>
  <si>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</si>
  <si>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</si>
  <si>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</si>
  <si>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</si>
  <si>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</si>
  <si>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</si>
  <si>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</si>
  <si>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</si>
  <si>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</si>
  <si>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</si>
  <si>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</si>
  <si>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</si>
  <si>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</si>
  <si>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</si>
  <si>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</si>
  <si>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</si>
  <si>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</si>
  <si>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</si>
  <si>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</si>
  <si>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</si>
  <si>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</si>
  <si>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</si>
  <si>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</si>
  <si>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</si>
  <si>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</si>
  <si>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</si>
  <si>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</si>
  <si>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</si>
  <si>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</si>
  <si>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</si>
  <si>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</si>
  <si>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</si>
  <si>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</si>
  <si>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</si>
  <si>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</si>
  <si>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</si>
  <si>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</si>
  <si>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</si>
  <si>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</si>
  <si>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</si>
  <si>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</si>
  <si>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</si>
  <si>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</si>
  <si>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</si>
  <si>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</si>
  <si>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</si>
  <si>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</si>
  <si>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</si>
  <si>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</si>
  <si>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</si>
  <si>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</si>
  <si>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</si>
  <si>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</si>
  <si>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</si>
  <si>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</si>
  <si>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</si>
  <si>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</si>
  <si>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</si>
  <si>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</si>
  <si>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</si>
  <si>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</si>
  <si>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</si>
  <si>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</si>
  <si>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</si>
  <si>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</si>
  <si>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</si>
  <si>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</si>
  <si>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</si>
  <si>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</si>
  <si>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</si>
  <si>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</si>
  <si>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</si>
  <si>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</si>
  <si>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</si>
  <si>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</si>
  <si>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</si>
  <si>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</si>
  <si>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</si>
  <si>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</si>
  <si>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</si>
  <si>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</si>
  <si>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</si>
  <si>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</si>
  <si>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</si>
  <si>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</si>
  <si>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</si>
  <si>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</si>
  <si>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</si>
  <si>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</si>
  <si>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</si>
  <si>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</si>
  <si>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</si>
  <si>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</si>
  <si>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</si>
  <si>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</si>
  <si>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</si>
  <si>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</si>
  <si>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</si>
  <si>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</si>
  <si>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</si>
  <si>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</si>
  <si>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</si>
  <si>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</si>
  <si>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</si>
  <si>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</si>
  <si>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</si>
  <si>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</si>
  <si>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</si>
  <si>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</si>
  <si>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</si>
  <si>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</si>
  <si>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</si>
  <si>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</si>
  <si>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</si>
  <si>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</si>
  <si>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</si>
  <si>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</si>
  <si>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</si>
  <si>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</si>
  <si>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</si>
  <si>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</si>
  <si>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</si>
  <si>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</si>
  <si>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</si>
  <si>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</si>
  <si>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</si>
  <si>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</si>
  <si>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</si>
  <si>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</si>
  <si>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</si>
  <si>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</si>
  <si>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</si>
  <si>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</si>
  <si>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</si>
  <si>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</si>
  <si>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</si>
  <si>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</si>
  <si>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</si>
  <si>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</si>
  <si>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</si>
  <si>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</si>
  <si>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</si>
  <si>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</si>
  <si>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</si>
  <si>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</si>
  <si>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</si>
  <si>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</si>
  <si>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</si>
  <si>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</si>
  <si>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</si>
  <si>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</si>
  <si>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</si>
  <si>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</si>
  <si>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</si>
  <si>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</si>
  <si>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</si>
  <si>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</si>
  <si>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</si>
  <si>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</si>
  <si>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</si>
  <si>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</si>
  <si>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</si>
  <si>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</si>
  <si>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</si>
  <si>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</si>
  <si>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</si>
  <si>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</si>
  <si>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</si>
  <si>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</si>
  <si>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</si>
  <si>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</si>
  <si>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</si>
  <si>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</si>
  <si>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</si>
  <si>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</si>
  <si>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</si>
  <si>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</si>
  <si>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</si>
  <si>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</si>
  <si>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</si>
  <si>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</si>
  <si>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</si>
  <si>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</si>
  <si>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</si>
  <si>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</si>
  <si>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</si>
  <si>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</si>
  <si>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</si>
  <si>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</si>
  <si>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</si>
  <si>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</si>
  <si>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</si>
  <si>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</si>
  <si>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</si>
  <si>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</si>
  <si>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</si>
  <si>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</si>
  <si>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</si>
  <si>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</si>
  <si>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</si>
  <si>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</si>
  <si>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</si>
  <si>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</si>
  <si>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</si>
  <si>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</si>
  <si>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</si>
  <si>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</si>
  <si>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</si>
  <si>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</si>
  <si>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</si>
  <si>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</si>
  <si>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</si>
  <si>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</si>
  <si>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</si>
  <si>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</si>
  <si>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</si>
  <si>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</si>
  <si>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</si>
  <si>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</si>
  <si>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</si>
  <si>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</si>
  <si>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</si>
  <si>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</si>
  <si>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</si>
  <si>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</si>
  <si>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</si>
  <si>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</si>
  <si>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</si>
  <si>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</si>
  <si>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</si>
  <si>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</si>
  <si>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</si>
  <si>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</si>
  <si>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</si>
  <si>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</si>
  <si>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</si>
  <si>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</si>
  <si>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</si>
  <si>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</si>
  <si>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</si>
  <si>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</si>
  <si>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</si>
  <si>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</si>
  <si>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</si>
  <si>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</si>
  <si>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</si>
  <si>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</si>
  <si>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</si>
  <si>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</si>
  <si>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</si>
  <si>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</si>
  <si>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</si>
  <si>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</si>
  <si>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</si>
  <si>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</si>
  <si>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</si>
  <si>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</si>
  <si>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</si>
  <si>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</si>
  <si>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</si>
  <si>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</si>
  <si>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</si>
  <si>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</si>
  <si>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</si>
  <si>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</si>
  <si>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</si>
  <si>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</si>
  <si>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</si>
  <si>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</si>
  <si>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</si>
  <si>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</si>
  <si>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</si>
  <si>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</si>
  <si>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</si>
  <si>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</si>
  <si>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</si>
  <si>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</si>
  <si>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</si>
  <si>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</si>
  <si>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</si>
  <si>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</si>
  <si>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</si>
  <si>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</si>
  <si>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</si>
  <si>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</si>
  <si>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</si>
  <si>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</si>
  <si>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</si>
  <si>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</si>
  <si>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</si>
  <si>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</si>
  <si>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</si>
  <si>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</si>
  <si>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</si>
  <si>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</si>
  <si>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</si>
  <si>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</si>
  <si>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</si>
  <si>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</si>
  <si>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</si>
  <si>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</si>
  <si>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</si>
  <si>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</si>
  <si>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</si>
  <si>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</si>
  <si>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</si>
  <si>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</si>
  <si>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</si>
  <si>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</si>
  <si>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</si>
  <si>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</si>
  <si>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</si>
  <si>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</si>
  <si>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</si>
  <si>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</si>
  <si>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</si>
  <si>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</si>
  <si>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</si>
  <si>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</si>
  <si>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</si>
  <si>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</si>
  <si>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</si>
  <si>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</si>
  <si>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</si>
  <si>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</si>
  <si>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</si>
  <si>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</si>
  <si>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</si>
  <si>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</si>
  <si>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</si>
  <si>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</si>
  <si>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</si>
  <si>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</si>
  <si>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</si>
  <si>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</si>
  <si>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</si>
  <si>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</si>
  <si>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</si>
  <si>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</si>
  <si>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</si>
  <si>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</si>
  <si>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</si>
  <si>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</si>
  <si>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</si>
  <si>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</si>
  <si>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</si>
  <si>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</si>
  <si>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</si>
  <si>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</si>
  <si>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</si>
  <si>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</si>
  <si>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</si>
  <si>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</si>
  <si>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</si>
  <si>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</si>
  <si>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</si>
  <si>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</si>
  <si>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</si>
  <si>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</si>
  <si>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</si>
  <si>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</si>
  <si>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</si>
  <si>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</si>
  <si>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</si>
  <si>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</si>
  <si>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</si>
  <si>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</si>
  <si>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</si>
  <si>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</si>
  <si>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</si>
  <si>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</si>
  <si>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</si>
  <si>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</si>
  <si>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</si>
  <si>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</si>
  <si>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</si>
  <si>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</si>
  <si>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</si>
  <si>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</si>
  <si>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</si>
  <si>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</si>
  <si>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</si>
  <si>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</si>
  <si>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</si>
  <si>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</si>
  <si>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</si>
  <si>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</si>
  <si>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</si>
  <si>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</si>
  <si>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</si>
  <si>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</si>
  <si>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</si>
  <si>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</si>
  <si>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</si>
  <si>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</si>
  <si>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</si>
  <si>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</si>
  <si>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</si>
  <si>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</si>
  <si>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</si>
  <si>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</si>
  <si>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</si>
  <si>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</si>
  <si>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</si>
  <si>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</si>
  <si>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</si>
  <si>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</si>
  <si>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</si>
  <si>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</si>
  <si>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</si>
  <si>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</si>
  <si>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</si>
  <si>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</si>
  <si>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</si>
  <si>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</si>
  <si>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</si>
  <si>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</si>
  <si>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</si>
  <si>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</si>
  <si>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</si>
  <si>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</si>
  <si>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</si>
  <si>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</si>
  <si>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</si>
  <si>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</si>
  <si>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</si>
  <si>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</si>
  <si>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</si>
  <si>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</si>
  <si>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</si>
  <si>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</si>
  <si>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</si>
  <si>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</si>
  <si>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</si>
  <si>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</si>
  <si>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</si>
  <si>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</si>
  <si>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</si>
  <si>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</si>
  <si>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</si>
  <si>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</si>
  <si>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</si>
  <si>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</si>
  <si>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</si>
  <si>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</si>
  <si>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</si>
  <si>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</si>
  <si>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</si>
  <si>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</si>
  <si>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</si>
  <si>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</si>
  <si>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</si>
  <si>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</si>
  <si>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</si>
  <si>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</si>
  <si>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</si>
  <si>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</si>
  <si>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</si>
  <si>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</si>
  <si>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</si>
  <si>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</si>
  <si>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</si>
  <si>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</si>
  <si>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</si>
  <si>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</si>
  <si>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</si>
  <si>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</si>
  <si>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</si>
  <si>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</si>
  <si>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</si>
  <si>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</si>
  <si>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</si>
  <si>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</si>
  <si>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</si>
  <si>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</si>
  <si>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</si>
  <si>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</si>
  <si>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</si>
  <si>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</si>
  <si>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</si>
  <si>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</si>
  <si>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</si>
  <si>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</si>
  <si>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</si>
  <si>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</si>
  <si>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</si>
  <si>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</si>
  <si>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</si>
  <si>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</si>
  <si>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</si>
  <si>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</si>
  <si>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</si>
  <si>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</si>
  <si>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</si>
  <si>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</si>
  <si>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</si>
  <si>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</si>
  <si>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</si>
  <si>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</si>
  <si>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</si>
  <si>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</si>
  <si>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</si>
  <si>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</si>
  <si>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</si>
  <si>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</si>
  <si>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</si>
  <si>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</si>
  <si>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</si>
  <si>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</si>
  <si>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</si>
  <si>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</si>
  <si>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</si>
  <si>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</si>
  <si>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</si>
  <si>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</si>
  <si>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</si>
  <si>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</si>
  <si>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</si>
  <si>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</si>
  <si>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</si>
  <si>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</si>
  <si>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</si>
  <si>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</si>
  <si>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</si>
  <si>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</si>
  <si>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</si>
  <si>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</si>
  <si>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</si>
  <si>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</si>
  <si>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</si>
  <si>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</si>
  <si>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</si>
  <si>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</si>
  <si>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</si>
  <si>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</si>
  <si>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</si>
  <si>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</si>
  <si>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</si>
  <si>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</si>
  <si>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</si>
  <si>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</si>
  <si>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</si>
  <si>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</si>
  <si>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</si>
  <si>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</si>
  <si>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</si>
  <si>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</si>
  <si>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</si>
  <si>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</si>
  <si>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</si>
  <si>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</si>
  <si>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</si>
  <si>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</si>
  <si>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</si>
  <si>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</si>
  <si>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</si>
  <si>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</si>
  <si>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</si>
  <si>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</si>
  <si>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</si>
  <si>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</si>
  <si>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</si>
  <si>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</si>
  <si>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</si>
  <si>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</si>
  <si>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</si>
  <si>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</si>
  <si>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</si>
  <si>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</si>
  <si>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</si>
  <si>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</si>
  <si>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</si>
  <si>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</si>
  <si>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</si>
  <si>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</si>
  <si>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</si>
  <si>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</si>
  <si>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</si>
  <si>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</si>
  <si>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</si>
  <si>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</si>
  <si>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</si>
  <si>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</si>
  <si>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</si>
  <si>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</si>
  <si>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</si>
  <si>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</si>
  <si>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</si>
  <si>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</si>
  <si>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</si>
  <si>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</si>
  <si>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</si>
  <si>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</si>
  <si>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</si>
  <si>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</si>
  <si>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</si>
  <si>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</si>
  <si>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</si>
  <si>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</si>
  <si>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</si>
  <si>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</si>
  <si>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</si>
  <si>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</si>
  <si>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</si>
  <si>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</si>
  <si>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</si>
  <si>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</si>
  <si>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</si>
  <si>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</si>
  <si>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</si>
  <si>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</si>
  <si>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</si>
  <si>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</si>
  <si>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</si>
  <si>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</si>
  <si>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</si>
  <si>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</si>
  <si>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</si>
  <si>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</si>
  <si>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</si>
  <si>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</si>
  <si>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</si>
  <si>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</si>
  <si>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</si>
  <si>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</si>
  <si>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</si>
  <si>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</si>
  <si>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</si>
  <si>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</si>
  <si>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</si>
  <si>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</si>
  <si>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</si>
  <si>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</si>
  <si>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</si>
  <si>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</si>
  <si>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</si>
  <si>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</si>
  <si>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</si>
  <si>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</si>
  <si>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</si>
  <si>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</si>
  <si>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</si>
  <si>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</si>
  <si>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</si>
  <si>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</si>
  <si>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</si>
  <si>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</si>
  <si>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</si>
  <si>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</si>
  <si>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</si>
  <si>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</si>
  <si>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</si>
  <si>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</si>
  <si>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</si>
  <si>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</si>
  <si>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</si>
  <si>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</si>
  <si>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</si>
  <si>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</si>
  <si>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</si>
  <si>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</si>
  <si>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</si>
  <si>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</si>
  <si>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</si>
  <si>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</si>
  <si>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</si>
  <si>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</si>
  <si>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</si>
  <si>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</si>
  <si>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</si>
  <si>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</si>
  <si>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</si>
  <si>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</si>
  <si>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</si>
  <si>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</si>
  <si>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</si>
  <si>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</si>
  <si>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</si>
  <si>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</si>
  <si>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</si>
  <si>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</si>
  <si>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</si>
  <si>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</si>
  <si>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</si>
  <si>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</si>
  <si>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</si>
  <si>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</si>
  <si>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</si>
  <si>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</si>
  <si>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</si>
  <si>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</si>
  <si>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</si>
  <si>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</si>
  <si>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</si>
  <si>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</si>
  <si>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</si>
  <si>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</si>
  <si>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</si>
  <si>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</si>
  <si>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</si>
  <si>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</si>
  <si>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</si>
  <si>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</si>
  <si>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</si>
  <si>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</si>
  <si>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</si>
  <si>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</si>
  <si>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</si>
  <si>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</si>
  <si>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</si>
  <si>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</si>
  <si>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</si>
  <si>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</si>
  <si>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</si>
  <si>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</si>
  <si>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</si>
  <si>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</si>
  <si>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</si>
  <si>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</si>
  <si>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</si>
  <si>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</si>
  <si>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</si>
  <si>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</si>
  <si>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</si>
  <si>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</si>
  <si>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</si>
  <si>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</si>
  <si>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</si>
  <si>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</si>
  <si>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</si>
  <si>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</si>
  <si>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</si>
  <si>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</si>
  <si>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</si>
  <si>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</si>
  <si>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</si>
  <si>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</si>
  <si>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</si>
  <si>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</si>
  <si>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</si>
  <si>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</si>
  <si>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</si>
  <si>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</si>
  <si>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</si>
  <si>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</si>
  <si>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</si>
  <si>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</si>
  <si>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</si>
  <si>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</si>
  <si>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</si>
  <si>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</si>
  <si>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</si>
  <si>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</si>
  <si>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</si>
  <si>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</si>
  <si>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</si>
  <si>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</si>
  <si>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</si>
  <si>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</si>
  <si>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</si>
  <si>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</si>
  <si>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</si>
  <si>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</si>
  <si>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</si>
  <si>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</si>
  <si>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</si>
  <si>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</si>
  <si>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</si>
  <si>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</si>
  <si>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</si>
  <si>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</si>
  <si>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</si>
  <si>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</si>
  <si>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</si>
  <si>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</si>
  <si>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</si>
  <si>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</si>
  <si>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</si>
  <si>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</si>
  <si>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</si>
  <si>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</si>
  <si>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</si>
  <si>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</si>
  <si>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</si>
  <si>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</si>
  <si>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</si>
  <si>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</si>
  <si>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</si>
  <si>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</si>
  <si>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</si>
  <si>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</si>
  <si>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</si>
  <si>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</si>
  <si>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</si>
  <si>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</si>
  <si>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</si>
  <si>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</si>
  <si>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</si>
  <si>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</si>
  <si>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</si>
  <si>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</si>
  <si>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</si>
  <si>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</si>
  <si>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</si>
  <si>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</si>
  <si>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</si>
  <si>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</si>
  <si>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</si>
  <si>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</si>
  <si>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</si>
  <si>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</si>
  <si>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</si>
  <si>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</si>
  <si>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</si>
  <si>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</si>
  <si>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</si>
  <si>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</si>
  <si>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</si>
  <si>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</si>
  <si>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</si>
  <si>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</si>
  <si>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</si>
  <si>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</si>
  <si>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</si>
  <si>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</si>
  <si>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</si>
  <si>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</si>
  <si>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</si>
  <si>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</si>
  <si>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</si>
  <si>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</si>
  <si>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</si>
  <si>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</si>
  <si>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</si>
  <si>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</si>
  <si>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</si>
  <si>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</si>
  <si>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</si>
  <si>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</si>
  <si>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</si>
  <si>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</si>
  <si>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</si>
  <si>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</si>
  <si>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</si>
  <si>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</si>
  <si>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</si>
  <si>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</si>
  <si>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</si>
  <si>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</si>
  <si>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</si>
  <si>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</si>
  <si>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</si>
  <si>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</si>
  <si>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</si>
  <si>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</si>
  <si>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</si>
  <si>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</si>
  <si>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</si>
  <si>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</si>
  <si>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</si>
  <si>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</si>
  <si>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</si>
  <si>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</si>
  <si>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</si>
  <si>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</si>
  <si>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</si>
  <si>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</si>
  <si>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</si>
  <si>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</si>
  <si>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</si>
  <si>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</si>
  <si>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</si>
  <si>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</si>
  <si>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</si>
  <si>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</si>
  <si>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</si>
  <si>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</si>
  <si>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</si>
  <si>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</si>
  <si>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</si>
  <si>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</si>
  <si>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</si>
  <si>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</si>
  <si>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</si>
  <si>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</si>
  <si>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</si>
  <si>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</si>
  <si>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</si>
  <si>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</si>
  <si>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</si>
  <si>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</si>
  <si>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</si>
  <si>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</si>
  <si>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</si>
  <si>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</si>
  <si>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</si>
  <si>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</si>
  <si>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</si>
  <si>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</si>
  <si>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</si>
  <si>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</si>
  <si>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</si>
  <si>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</si>
  <si>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</si>
  <si>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</si>
  <si>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</si>
  <si>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</si>
  <si>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</si>
  <si>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</si>
  <si>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</si>
  <si>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</si>
  <si>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</si>
  <si>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</si>
  <si>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</si>
  <si>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</si>
  <si>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</si>
  <si>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</si>
  <si>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</si>
  <si>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</si>
  <si>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</si>
  <si>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</si>
  <si>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</si>
  <si>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</si>
  <si>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</si>
  <si>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</si>
  <si>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</si>
  <si>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</si>
  <si>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</si>
  <si>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</si>
  <si>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</si>
  <si>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</si>
  <si>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</si>
  <si>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</si>
  <si>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</si>
  <si>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</si>
  <si>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</si>
  <si>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</si>
  <si>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</si>
  <si>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</si>
  <si>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</si>
  <si>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</si>
  <si>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</si>
  <si>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</si>
  <si>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</si>
  <si>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</si>
  <si>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</si>
  <si>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</si>
  <si>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</si>
  <si>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</si>
  <si>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</si>
  <si>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</si>
  <si>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</si>
  <si>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</si>
  <si>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</si>
  <si>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</si>
  <si>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</si>
  <si>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</si>
  <si>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</si>
  <si>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</si>
  <si>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</si>
  <si>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</si>
  <si>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</si>
  <si>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</si>
  <si>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</si>
  <si>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</si>
  <si>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</si>
  <si>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</si>
  <si>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</si>
  <si>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</si>
  <si>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</si>
  <si>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</si>
  <si>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</si>
  <si>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</si>
  <si>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</si>
  <si>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</si>
  <si>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</si>
  <si>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</si>
  <si>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</si>
  <si>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</si>
  <si>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</si>
  <si>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</si>
  <si>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</si>
  <si>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</si>
  <si>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</si>
  <si>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</si>
  <si>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</si>
  <si>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</si>
  <si>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</si>
  <si>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</si>
  <si>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</si>
  <si>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</si>
  <si>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</si>
  <si>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</si>
  <si>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</si>
  <si>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</si>
  <si>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</si>
  <si>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</si>
  <si>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</si>
  <si>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</si>
  <si>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</si>
  <si>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</si>
  <si>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</si>
  <si>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</si>
  <si>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</si>
  <si>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</si>
  <si>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</si>
  <si>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</si>
  <si>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</si>
  <si>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</si>
  <si>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</si>
  <si>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</si>
  <si>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</si>
  <si>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</si>
  <si>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</si>
  <si>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</si>
  <si>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</si>
  <si>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</si>
  <si>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</si>
  <si>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</si>
  <si>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</si>
  <si>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</si>
  <si>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</si>
  <si>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</si>
  <si>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</si>
  <si>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</si>
  <si>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</si>
  <si>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</si>
  <si>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</si>
  <si>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</si>
  <si>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</si>
  <si>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</si>
  <si>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</si>
  <si>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</si>
  <si>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</si>
  <si>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</si>
  <si>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</si>
  <si>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</si>
  <si>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</si>
  <si>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</si>
  <si>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</si>
  <si>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</si>
  <si>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</si>
  <si>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</si>
  <si>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</si>
  <si>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</si>
  <si>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</si>
  <si>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</si>
  <si>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</si>
  <si>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</si>
  <si>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</si>
  <si>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</si>
  <si>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</si>
  <si>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</si>
  <si>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</si>
  <si>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</si>
  <si>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</si>
  <si>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</si>
  <si>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</si>
  <si>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</si>
  <si>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</si>
  <si>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</si>
  <si>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</si>
  <si>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</si>
  <si>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</si>
  <si>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</si>
  <si>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</si>
  <si>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</si>
  <si>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</si>
  <si>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</si>
  <si>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</si>
  <si>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</si>
  <si>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</si>
  <si>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</si>
  <si>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</si>
  <si>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</si>
  <si>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</si>
  <si>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</si>
  <si>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</si>
  <si>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</si>
  <si>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</si>
  <si>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</si>
  <si>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</si>
  <si>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</si>
  <si>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</si>
  <si>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</si>
  <si>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</si>
  <si>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</si>
  <si>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</si>
  <si>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</si>
  <si>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</si>
  <si>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</si>
  <si>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</si>
  <si>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</si>
  <si>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</si>
  <si>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</si>
  <si>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</si>
  <si>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</si>
  <si>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</si>
  <si>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</si>
  <si>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</si>
  <si>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</si>
  <si>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</si>
  <si>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</si>
  <si>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</si>
  <si>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</si>
  <si>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</si>
  <si>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</si>
  <si>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</si>
  <si>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</si>
  <si>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</si>
  <si>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</si>
  <si>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</si>
  <si>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</si>
  <si>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</si>
  <si>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</si>
  <si>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</si>
  <si>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</si>
  <si>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</si>
  <si>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</si>
  <si>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</si>
  <si>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</si>
  <si>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</si>
  <si>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</si>
  <si>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</si>
  <si>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</si>
  <si>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</si>
  <si>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</si>
  <si>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</si>
  <si>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</si>
  <si>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</si>
  <si>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</si>
  <si>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</si>
  <si>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</si>
  <si>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</si>
  <si>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</si>
  <si>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</si>
  <si>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</si>
  <si>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</si>
  <si>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</si>
  <si>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</si>
  <si>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</si>
  <si>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</si>
  <si>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</si>
  <si>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</si>
  <si>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</si>
  <si>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</si>
  <si>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</si>
  <si>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</si>
  <si>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</si>
  <si>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</si>
  <si>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</si>
  <si>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</si>
  <si>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</si>
  <si>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</si>
  <si>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</si>
  <si>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</si>
  <si>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</si>
  <si>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</si>
  <si>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</si>
  <si>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</si>
  <si>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</si>
  <si>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</si>
  <si>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</si>
  <si>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</si>
  <si>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</si>
  <si>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</si>
  <si>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</si>
  <si>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</si>
  <si>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</si>
  <si>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</si>
  <si>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</si>
  <si>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</si>
  <si>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</si>
  <si>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</si>
  <si>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</si>
  <si>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</si>
  <si>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</si>
  <si>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</si>
  <si>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</si>
  <si>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</si>
  <si>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</si>
  <si>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</si>
  <si>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</si>
  <si>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</si>
  <si>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</si>
  <si>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</si>
  <si>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</si>
  <si>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</si>
  <si>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</si>
  <si>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</si>
  <si>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</si>
  <si>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</si>
  <si>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</si>
  <si>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</si>
  <si>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</si>
  <si>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</si>
  <si>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</si>
  <si>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</si>
  <si>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</si>
  <si>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</si>
  <si>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</si>
  <si>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</si>
  <si>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</si>
  <si>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</si>
  <si>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</si>
  <si>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</si>
  <si>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</si>
  <si>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</si>
  <si>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</si>
  <si>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</si>
  <si>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</si>
  <si>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</si>
  <si>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</si>
  <si>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</si>
  <si>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</si>
  <si>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</si>
  <si>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</si>
  <si>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</si>
  <si>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</si>
  <si>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</si>
  <si>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</si>
  <si>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</si>
  <si>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</si>
  <si>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</si>
  <si>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</si>
  <si>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</si>
  <si>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</si>
  <si>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</si>
  <si>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</si>
  <si>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</si>
  <si>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</si>
  <si>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</si>
  <si>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</si>
  <si>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</si>
  <si>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</si>
  <si>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</si>
  <si>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</si>
  <si>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</si>
  <si>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</si>
  <si>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</si>
  <si>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</si>
  <si>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</si>
  <si>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</si>
  <si>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</si>
  <si>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</si>
  <si>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</si>
  <si>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</si>
  <si>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</si>
  <si>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</si>
  <si>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</si>
  <si>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</si>
  <si>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</si>
  <si>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</si>
  <si>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</si>
  <si>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</si>
  <si>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</si>
  <si>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</si>
  <si>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</si>
  <si>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</si>
  <si>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</si>
  <si>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</si>
  <si>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</si>
  <si>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</si>
  <si>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</si>
  <si>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</si>
  <si>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</si>
  <si>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</si>
  <si>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</si>
  <si>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</si>
  <si>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</si>
  <si>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</si>
  <si>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</si>
  <si>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</si>
  <si>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</si>
  <si>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</si>
  <si>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</si>
  <si>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</si>
  <si>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</si>
  <si>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</si>
  <si>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</si>
  <si>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</si>
  <si>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</si>
  <si>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</si>
  <si>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</si>
  <si>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</si>
  <si>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</si>
  <si>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</si>
  <si>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</si>
  <si>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</si>
  <si>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</si>
  <si>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</si>
  <si>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</si>
  <si>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</si>
  <si>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</si>
  <si>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</si>
  <si>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</si>
  <si>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</si>
  <si>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</si>
  <si>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</si>
  <si>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</si>
  <si>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</si>
  <si>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</si>
  <si>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</si>
  <si>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</si>
  <si>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</si>
  <si>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</si>
  <si>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</si>
  <si>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</si>
  <si>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</si>
  <si>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</si>
  <si>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</si>
  <si>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</si>
  <si>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</si>
  <si>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</si>
  <si>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</si>
  <si>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</si>
  <si>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</si>
  <si>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</si>
  <si>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</si>
  <si>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</si>
  <si>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</si>
  <si>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</si>
  <si>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</si>
  <si>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</si>
  <si>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</si>
  <si>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</si>
  <si>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</si>
  <si>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</si>
  <si>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</si>
  <si>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</si>
  <si>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</si>
  <si>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</si>
  <si>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</si>
  <si>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</si>
  <si>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</si>
  <si>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</si>
  <si>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</si>
  <si>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</si>
  <si>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</si>
  <si>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</si>
  <si>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</si>
  <si>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</si>
  <si>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</si>
  <si>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</si>
  <si>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</si>
  <si>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</si>
  <si>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</si>
  <si>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</si>
  <si>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</si>
  <si>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</si>
  <si>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</si>
  <si>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</si>
  <si>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</si>
  <si>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</si>
  <si>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</si>
  <si>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</si>
  <si>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</si>
  <si>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</si>
  <si>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</si>
  <si>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</si>
  <si>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</si>
  <si>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</si>
  <si>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</si>
  <si>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</si>
  <si>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</si>
  <si>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</si>
  <si>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</si>
  <si>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</si>
  <si>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</si>
  <si>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</si>
  <si>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</si>
  <si>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</si>
  <si>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</si>
  <si>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</si>
  <si>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</si>
  <si>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</si>
  <si>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</si>
  <si>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</si>
  <si>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</si>
  <si>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</si>
  <si>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</si>
  <si>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</si>
  <si>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</si>
  <si>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</si>
  <si>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</si>
  <si>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</si>
  <si>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</si>
  <si>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</si>
  <si>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</si>
  <si>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</si>
  <si>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</si>
  <si>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</si>
  <si>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</si>
  <si>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</si>
  <si>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</si>
  <si>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</si>
  <si>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</si>
  <si>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</si>
  <si>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</si>
  <si>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</si>
  <si>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</si>
  <si>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</si>
  <si>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</si>
  <si>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</si>
  <si>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</si>
  <si>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</si>
  <si>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</si>
  <si>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</si>
  <si>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</si>
  <si>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</si>
  <si>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</si>
  <si>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</si>
  <si>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</si>
  <si>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</si>
  <si>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</si>
  <si>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</si>
  <si>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</si>
  <si>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</si>
  <si>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</si>
  <si>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</si>
  <si>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</si>
  <si>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</si>
  <si>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</si>
  <si>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</si>
  <si>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</si>
  <si>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</si>
  <si>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</si>
  <si>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</si>
  <si>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</si>
  <si>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</si>
  <si>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</si>
  <si>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</si>
  <si>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</si>
  <si>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</si>
  <si>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</si>
  <si>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</si>
  <si>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</si>
  <si>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</si>
  <si>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</si>
  <si>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</si>
  <si>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</si>
  <si>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</si>
  <si>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</si>
  <si>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</si>
  <si>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</si>
  <si>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</si>
  <si>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</si>
  <si>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</si>
  <si>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</si>
  <si>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</si>
  <si>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</si>
  <si>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</si>
  <si>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</si>
  <si>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</si>
  <si>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</si>
  <si>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</si>
  <si>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</si>
  <si>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</si>
  <si>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</si>
  <si>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</si>
  <si>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</si>
  <si>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</si>
  <si>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</si>
  <si>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</si>
  <si>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</si>
  <si>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</si>
  <si>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</si>
  <si>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</si>
  <si>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</si>
  <si>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</si>
  <si>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</si>
  <si>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</si>
  <si>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</si>
  <si>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</si>
  <si>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</si>
  <si>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</si>
  <si>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</si>
  <si>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</si>
  <si>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</si>
  <si>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</si>
  <si>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</si>
  <si>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</si>
  <si>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</si>
  <si>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</si>
  <si>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</si>
  <si>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</si>
  <si>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</si>
  <si>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</si>
  <si>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</si>
  <si>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</si>
  <si>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</si>
  <si>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</si>
  <si>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</si>
  <si>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</si>
  <si>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</si>
  <si>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</si>
  <si>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</si>
  <si>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</si>
  <si>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</si>
  <si>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</si>
  <si>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</si>
  <si>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</si>
  <si>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</si>
  <si>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</si>
  <si>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</si>
  <si>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</si>
  <si>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</si>
  <si>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</si>
  <si>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</si>
  <si>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</si>
  <si>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</si>
  <si>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</si>
  <si>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</si>
  <si>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</si>
  <si>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</si>
  <si>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</si>
  <si>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</si>
  <si>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</si>
  <si>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</si>
  <si>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</si>
  <si>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</si>
  <si>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</si>
  <si>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</si>
  <si>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</si>
  <si>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</si>
  <si>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</si>
  <si>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</si>
  <si>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</si>
  <si>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</si>
  <si>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</si>
  <si>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</si>
  <si>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</si>
  <si>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</si>
  <si>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</si>
  <si>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</si>
  <si>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</si>
  <si>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</si>
  <si>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</si>
  <si>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</si>
  <si>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</si>
  <si>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</si>
  <si>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</si>
  <si>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</si>
  <si>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</si>
  <si>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</si>
  <si>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</si>
  <si>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</si>
  <si>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</si>
  <si>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</si>
  <si>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</si>
  <si>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</si>
  <si>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</si>
  <si>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</si>
  <si>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</si>
  <si>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</si>
  <si>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</si>
  <si>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</si>
  <si>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</si>
  <si>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</si>
  <si>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</si>
  <si>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</si>
  <si>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</si>
  <si>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</si>
  <si>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</si>
  <si>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</si>
  <si>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</si>
  <si>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</si>
  <si>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</si>
  <si>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</si>
  <si>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</si>
  <si>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</si>
  <si>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</si>
  <si>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</si>
  <si>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</si>
  <si>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</si>
  <si>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</si>
  <si>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</si>
  <si>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</si>
  <si>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</si>
  <si>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</si>
  <si>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</si>
  <si>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</si>
  <si>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</si>
  <si>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</si>
  <si>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</si>
  <si>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</si>
  <si>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</si>
  <si>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</si>
  <si>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</si>
  <si>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</si>
  <si>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</si>
  <si>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</si>
  <si>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</si>
  <si>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</si>
  <si>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</si>
  <si>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</si>
  <si>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</si>
  <si>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</si>
  <si>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</si>
  <si>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</si>
  <si>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</si>
  <si>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</si>
  <si>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</si>
  <si>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</si>
  <si>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</si>
  <si>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</si>
  <si>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</si>
  <si>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</si>
  <si>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</si>
  <si>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</si>
  <si>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</si>
  <si>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</si>
  <si>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</si>
  <si>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</si>
  <si>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</si>
  <si>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</si>
  <si>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</si>
  <si>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</si>
  <si>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</si>
  <si>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</si>
  <si>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</si>
  <si>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</si>
  <si>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</si>
  <si>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</si>
  <si>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</si>
  <si>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</si>
  <si>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</si>
  <si>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</si>
  <si>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</si>
  <si>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</si>
  <si>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</si>
  <si>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</si>
  <si>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</si>
  <si>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</si>
  <si>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</si>
  <si>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</si>
  <si>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</si>
  <si>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</si>
  <si>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</si>
  <si>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</si>
  <si>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</si>
  <si>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</si>
  <si>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</si>
  <si>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</si>
  <si>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</si>
  <si>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</si>
  <si>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</si>
  <si>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</si>
  <si>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</si>
  <si>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</si>
  <si>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</si>
  <si>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</si>
  <si>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</si>
  <si>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</si>
  <si>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</si>
  <si>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</si>
  <si>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</si>
  <si>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</si>
  <si>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</si>
  <si>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</si>
  <si>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</si>
  <si>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</si>
  <si>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</si>
  <si>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</si>
  <si>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</si>
  <si>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</si>
  <si>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</si>
  <si>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</si>
  <si>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</si>
  <si>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</si>
  <si>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</si>
  <si>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</si>
  <si>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</si>
  <si>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</si>
  <si>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</si>
  <si>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</si>
  <si>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</si>
  <si>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</si>
  <si>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</si>
  <si>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</si>
  <si>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</si>
  <si>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</si>
  <si>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</si>
  <si>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</si>
  <si>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</si>
  <si>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</si>
  <si>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</si>
  <si>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</si>
  <si>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</si>
  <si>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</si>
  <si>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</si>
  <si>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</si>
  <si>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</si>
  <si>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</si>
  <si>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</si>
  <si>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</si>
  <si>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</si>
  <si>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</si>
  <si>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</si>
  <si>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</si>
  <si>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</si>
  <si>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</si>
  <si>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</si>
  <si>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</si>
  <si>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</si>
  <si>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</si>
  <si>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</si>
  <si>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</si>
  <si>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</si>
  <si>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</si>
  <si>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</si>
  <si>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</si>
  <si>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</si>
  <si>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</si>
  <si>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</si>
  <si>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</si>
  <si>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</si>
  <si>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</si>
  <si>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</si>
  <si>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</si>
  <si>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</si>
  <si>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</si>
  <si>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</si>
  <si>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</si>
  <si>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</si>
  <si>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</si>
  <si>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</si>
  <si>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</si>
  <si>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</si>
  <si>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</si>
  <si>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</si>
  <si>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</si>
  <si>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</si>
  <si>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</si>
  <si>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</si>
  <si>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</si>
  <si>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</si>
  <si>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</si>
  <si>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</si>
  <si>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</si>
  <si>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</si>
  <si>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</si>
  <si>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</si>
  <si>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</si>
  <si>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</si>
  <si>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</si>
  <si>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</si>
  <si>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</si>
  <si>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</si>
  <si>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</si>
  <si>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</si>
  <si>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</si>
  <si>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</si>
  <si>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</si>
  <si>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</si>
  <si>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</si>
  <si>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</si>
  <si>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</si>
  <si>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</si>
  <si>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</si>
  <si>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</si>
  <si>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</si>
  <si>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</si>
  <si>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</si>
  <si>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</si>
  <si>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</si>
  <si>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</si>
  <si>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</si>
  <si>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</si>
  <si>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</si>
  <si>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</si>
  <si>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</si>
  <si>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</si>
  <si>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</si>
  <si>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</si>
  <si>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</si>
  <si>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</si>
  <si>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</si>
  <si>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</si>
  <si>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</si>
  <si>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</si>
  <si>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</si>
  <si>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</si>
  <si>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</si>
  <si>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</si>
  <si>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</si>
  <si>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</si>
  <si>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</si>
  <si>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</si>
  <si>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</si>
  <si>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</si>
  <si>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</si>
  <si>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</si>
  <si>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</si>
  <si>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</si>
  <si>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</si>
  <si>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</si>
  <si>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</si>
  <si>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</si>
  <si>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</si>
  <si>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</si>
  <si>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</si>
  <si>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</si>
  <si>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</si>
  <si>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</si>
  <si>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</si>
  <si>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</si>
  <si>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</si>
  <si>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</si>
  <si>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</si>
  <si>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</si>
  <si>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</si>
  <si>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</si>
  <si>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</si>
  <si>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</si>
  <si>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</si>
  <si>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</si>
  <si>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</si>
  <si>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</si>
  <si>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</si>
  <si>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</si>
  <si>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</si>
  <si>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</si>
  <si>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</si>
  <si>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</si>
  <si>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</si>
  <si>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</si>
  <si>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</si>
  <si>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</si>
  <si>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</si>
  <si>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</si>
  <si>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</si>
  <si>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</si>
  <si>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</si>
  <si>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</si>
  <si>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</si>
  <si>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</si>
  <si>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</si>
  <si>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</si>
  <si>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</si>
  <si>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</si>
  <si>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</si>
  <si>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</si>
  <si>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</si>
  <si>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</si>
  <si>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</si>
  <si>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</si>
  <si>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</si>
  <si>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</si>
  <si>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</si>
  <si>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</si>
  <si>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</si>
  <si>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</si>
  <si>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</si>
  <si>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</si>
  <si>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</si>
  <si>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</si>
  <si>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</si>
  <si>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</si>
  <si>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</si>
  <si>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</si>
  <si>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</si>
  <si>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</si>
  <si>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</si>
  <si>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</si>
  <si>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</si>
  <si>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</si>
  <si>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</si>
  <si>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</si>
  <si>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</si>
  <si>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</si>
  <si>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</si>
  <si>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</si>
  <si>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</si>
  <si>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</si>
  <si>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</si>
  <si>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</si>
  <si>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</si>
  <si>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</si>
  <si>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</si>
  <si>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</si>
  <si>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</si>
  <si>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</si>
  <si>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</si>
  <si>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</si>
  <si>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</si>
  <si>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</si>
  <si>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</si>
  <si>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</si>
  <si>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</si>
  <si>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</si>
  <si>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</si>
  <si>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</si>
  <si>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</si>
  <si>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</si>
  <si>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</si>
  <si>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</si>
  <si>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</si>
  <si>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</si>
  <si>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</si>
  <si>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</si>
  <si>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</si>
  <si>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</si>
  <si>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</si>
  <si>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</si>
  <si>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</si>
  <si>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</si>
  <si>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</si>
  <si>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</si>
  <si>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</si>
  <si>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</si>
  <si>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</si>
  <si>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</si>
  <si>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</si>
  <si>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</si>
  <si>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</si>
  <si>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</si>
  <si>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</si>
  <si>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</si>
  <si>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</si>
  <si>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</si>
  <si>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</si>
  <si>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</si>
  <si>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</si>
  <si>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</si>
  <si>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</si>
  <si>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</si>
  <si>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</si>
  <si>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</si>
  <si>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</si>
  <si>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</si>
  <si>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</si>
  <si>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</si>
  <si>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</si>
  <si>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</si>
  <si>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</si>
  <si>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</si>
  <si>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</si>
  <si>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</si>
  <si>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</si>
  <si>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</si>
  <si>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</si>
  <si>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</si>
  <si>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</si>
  <si>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</si>
  <si>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</si>
  <si>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</si>
  <si>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</si>
  <si>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</si>
  <si>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</si>
  <si>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</si>
  <si>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</si>
  <si>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</si>
  <si>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</si>
  <si>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</si>
  <si>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</si>
  <si>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</si>
  <si>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</si>
  <si>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</si>
  <si>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</si>
  <si>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</si>
  <si>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</si>
  <si>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</si>
  <si>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</si>
  <si>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</si>
  <si>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</si>
  <si>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</si>
  <si>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</si>
  <si>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</si>
  <si>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</si>
  <si>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</si>
  <si>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</si>
  <si>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</si>
  <si>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</si>
  <si>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</si>
  <si>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</si>
  <si>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</si>
  <si>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</si>
  <si>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</si>
  <si>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</si>
  <si>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</si>
  <si>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</si>
  <si>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</si>
  <si>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</si>
  <si>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</si>
  <si>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</si>
  <si>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</si>
  <si>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</si>
  <si>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</si>
  <si>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</si>
  <si>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</si>
  <si>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</si>
  <si>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</si>
  <si>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</si>
  <si>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</si>
  <si>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</si>
  <si>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</si>
  <si>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</si>
  <si>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</si>
  <si>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</si>
  <si>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</si>
  <si>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</si>
  <si>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</si>
  <si>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</si>
  <si>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</si>
  <si>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</si>
  <si>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</si>
  <si>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</si>
  <si>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</si>
  <si>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</si>
  <si>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</si>
  <si>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</si>
  <si>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</si>
  <si>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</si>
  <si>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</si>
  <si>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</si>
  <si>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</si>
  <si>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</si>
  <si>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</si>
  <si>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</si>
  <si>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</si>
  <si>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</si>
  <si>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</si>
  <si>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</si>
  <si>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</si>
  <si>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</si>
  <si>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</si>
  <si>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</si>
  <si>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</si>
  <si>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</si>
  <si>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</si>
  <si>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</si>
  <si>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</si>
  <si>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</si>
  <si>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</si>
  <si>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</si>
  <si>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</si>
  <si>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</si>
  <si>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</si>
  <si>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</si>
  <si>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</si>
  <si>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</si>
  <si>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</si>
  <si>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</si>
  <si>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</si>
  <si>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</si>
  <si>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</si>
  <si>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</si>
  <si>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</si>
  <si>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</si>
  <si>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</si>
  <si>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</si>
  <si>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</si>
  <si>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</si>
  <si>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</si>
  <si>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</si>
  <si>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</si>
  <si>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</si>
  <si>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</si>
  <si>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</si>
  <si>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</si>
  <si>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</si>
  <si>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</si>
  <si>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</si>
  <si>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</si>
  <si>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</si>
  <si>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</si>
  <si>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</si>
  <si>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</si>
  <si>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</si>
  <si>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</si>
  <si>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</si>
  <si>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</si>
  <si>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</si>
  <si>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</si>
  <si>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</si>
  <si>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</si>
  <si>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</si>
  <si>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</si>
  <si>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</si>
  <si>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</si>
  <si>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</si>
  <si>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</si>
  <si>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</si>
  <si>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</si>
  <si>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</si>
  <si>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</si>
  <si>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</si>
  <si>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</si>
  <si>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</si>
  <si>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</si>
  <si>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</si>
  <si>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</si>
  <si>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</si>
  <si>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</si>
  <si>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</si>
  <si>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</si>
  <si>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</si>
  <si>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</si>
  <si>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</si>
  <si>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</si>
  <si>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</si>
  <si>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</si>
  <si>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</si>
  <si>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</si>
  <si>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</si>
  <si>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</si>
  <si>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</si>
  <si>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</si>
  <si>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</si>
  <si>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</si>
  <si>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</si>
  <si>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</si>
  <si>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</si>
  <si>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</si>
  <si>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</si>
  <si>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</si>
  <si>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</si>
  <si>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</si>
  <si>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</si>
  <si>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</si>
  <si>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</si>
  <si>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</si>
  <si>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</si>
  <si>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</si>
  <si>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</si>
  <si>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</si>
  <si>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</si>
  <si>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</si>
  <si>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</si>
  <si>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</si>
  <si>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</si>
  <si>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</si>
  <si>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</si>
  <si>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</si>
  <si>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</si>
  <si>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</si>
  <si>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</si>
  <si>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</si>
  <si>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</si>
  <si>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</si>
  <si>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</si>
  <si>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</si>
  <si>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</si>
  <si>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</si>
  <si>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</si>
  <si>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</si>
  <si>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</si>
  <si>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</si>
  <si>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</si>
  <si>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</si>
  <si>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</si>
  <si>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</si>
  <si>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</si>
  <si>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</si>
  <si>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</si>
  <si>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</si>
  <si>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</si>
  <si>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</si>
  <si>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</si>
  <si>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</si>
  <si>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</si>
  <si>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</si>
  <si>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</si>
  <si>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</si>
  <si>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</si>
  <si>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</si>
  <si>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</si>
  <si>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</si>
  <si>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</si>
  <si>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</si>
  <si>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</si>
  <si>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</si>
  <si>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</si>
  <si>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</si>
  <si>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</si>
  <si>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</si>
  <si>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</si>
  <si>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</si>
  <si>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</si>
  <si>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</si>
  <si>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</si>
  <si>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</si>
  <si>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</si>
  <si>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</si>
  <si>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</si>
  <si>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</si>
  <si>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</si>
  <si>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</si>
  <si>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</si>
  <si>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</si>
  <si>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</si>
  <si>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</si>
  <si>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</si>
  <si>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</si>
  <si>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</si>
  <si>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</si>
  <si>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</si>
  <si>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</si>
  <si>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</si>
  <si>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</si>
  <si>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</si>
  <si>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</si>
  <si>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</si>
  <si>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</si>
  <si>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</si>
  <si>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</si>
  <si>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</si>
  <si>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</si>
  <si>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</si>
  <si>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</si>
  <si>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</si>
  <si>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</si>
  <si>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</si>
  <si>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</si>
  <si>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</si>
  <si>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</si>
  <si>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</si>
  <si>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</si>
  <si>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</si>
  <si>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</si>
  <si>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</si>
  <si>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</si>
  <si>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</si>
  <si>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</si>
  <si>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</si>
  <si>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</si>
  <si>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</si>
  <si>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</si>
  <si>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</si>
  <si>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</si>
  <si>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</si>
  <si>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</si>
  <si>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</si>
  <si>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</si>
  <si>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</si>
  <si>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</si>
  <si>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</si>
  <si>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</si>
  <si>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</si>
  <si>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</si>
  <si>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</si>
  <si>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</si>
  <si>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</si>
  <si>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</si>
  <si>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</si>
  <si>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</si>
  <si>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</si>
  <si>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</si>
  <si>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</si>
  <si>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</si>
  <si>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</si>
  <si>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</si>
  <si>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</si>
  <si>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</si>
  <si>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</si>
  <si>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</si>
  <si>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</si>
  <si>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</si>
  <si>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</si>
  <si>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</si>
  <si>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</si>
  <si>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</si>
  <si>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</si>
  <si>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</si>
  <si>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</si>
  <si>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</si>
  <si>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</si>
  <si>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</si>
  <si>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</si>
  <si>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</si>
  <si>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</si>
  <si>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</si>
  <si>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</si>
  <si>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</si>
  <si>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</si>
  <si>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</si>
  <si>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</si>
  <si>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</si>
  <si>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</si>
  <si>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</si>
  <si>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</si>
  <si>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</si>
  <si>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</si>
  <si>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</si>
  <si>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</si>
  <si>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</si>
  <si>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</si>
  <si>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</si>
  <si>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</si>
  <si>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</si>
  <si>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</si>
  <si>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</si>
  <si>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</si>
  <si>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</si>
  <si>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</si>
  <si>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</si>
  <si>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</si>
  <si>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</si>
  <si>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</si>
  <si>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</si>
  <si>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</si>
  <si>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</si>
  <si>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</si>
  <si>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</si>
  <si>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</si>
  <si>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</si>
  <si>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</si>
  <si>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</si>
  <si>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</si>
  <si>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</si>
  <si>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</si>
  <si>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</si>
  <si>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</si>
  <si>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</si>
  <si>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</si>
  <si>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</si>
  <si>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</si>
  <si>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</si>
  <si>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</si>
  <si>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</si>
  <si>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</si>
  <si>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</si>
  <si>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</si>
  <si>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</si>
  <si>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</si>
  <si>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</si>
  <si>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</si>
  <si>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</si>
  <si>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</si>
  <si>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</si>
  <si>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</si>
  <si>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</si>
  <si>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</si>
  <si>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</si>
  <si>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</si>
  <si>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</si>
  <si>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</si>
  <si>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</si>
  <si>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</si>
  <si>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</si>
  <si>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</si>
  <si>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</si>
  <si>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</si>
  <si>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</si>
  <si>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</si>
  <si>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</si>
  <si>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</si>
  <si>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</si>
  <si>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</si>
  <si>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</si>
  <si>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</si>
  <si>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</si>
  <si>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</si>
  <si>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</si>
  <si>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</si>
  <si>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</si>
  <si>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</si>
  <si>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</si>
  <si>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</si>
  <si>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</si>
  <si>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</si>
  <si>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</si>
  <si>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</si>
  <si>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</si>
  <si>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</si>
  <si>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</si>
  <si>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</si>
  <si>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</si>
  <si>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</si>
  <si>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</si>
  <si>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</si>
  <si>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</si>
  <si>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</si>
  <si>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</si>
  <si>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</si>
  <si>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</si>
  <si>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</si>
  <si>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</si>
  <si>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</si>
  <si>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</si>
  <si>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</si>
  <si>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</si>
  <si>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</si>
  <si>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</si>
  <si>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</si>
  <si>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</si>
  <si>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</si>
  <si>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</si>
  <si>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</si>
  <si>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</si>
  <si>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</si>
  <si>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</si>
  <si>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</si>
  <si>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</si>
  <si>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</si>
  <si>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</si>
  <si>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</si>
  <si>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</si>
  <si>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</si>
  <si>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</si>
  <si>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</si>
  <si>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</si>
  <si>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</si>
  <si>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</si>
  <si>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</si>
  <si>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</si>
  <si>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</si>
  <si>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</si>
  <si>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</si>
  <si>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</si>
  <si>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</si>
  <si>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</si>
  <si>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</si>
  <si>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</si>
  <si>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</si>
  <si>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</si>
  <si>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</si>
  <si>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</si>
  <si>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</si>
  <si>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</si>
  <si>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</si>
  <si>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</si>
  <si>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</si>
  <si>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</si>
  <si>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</si>
  <si>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</si>
  <si>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</si>
  <si>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</si>
  <si>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</si>
  <si>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</si>
  <si>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</si>
  <si>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</si>
  <si>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</si>
  <si>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</si>
  <si>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</si>
  <si>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</si>
  <si>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</si>
  <si>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</si>
  <si>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</si>
  <si>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</si>
  <si>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</si>
  <si>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</si>
  <si>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</si>
  <si>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</si>
  <si>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</si>
  <si>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</si>
  <si>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</si>
  <si>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</si>
  <si>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</si>
  <si>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</si>
  <si>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</si>
  <si>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</si>
  <si>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</si>
  <si>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</si>
  <si>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</si>
  <si>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</si>
  <si>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</si>
  <si>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</si>
  <si>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</si>
  <si>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</si>
  <si>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</si>
  <si>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</si>
  <si>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</si>
  <si>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</si>
  <si>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</si>
  <si>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</si>
  <si>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</si>
  <si>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</si>
  <si>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</si>
  <si>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</si>
  <si>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</si>
  <si>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</si>
  <si>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</si>
  <si>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</si>
  <si>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</si>
  <si>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</si>
  <si>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</si>
  <si>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</si>
  <si>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</si>
  <si>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</si>
  <si>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</si>
  <si>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</si>
  <si>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</si>
  <si>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</si>
  <si>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</si>
  <si>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</si>
  <si>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</si>
  <si>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</si>
  <si>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</si>
  <si>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</si>
  <si>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</si>
  <si>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</si>
  <si>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</si>
  <si>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</si>
  <si>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</si>
  <si>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</si>
  <si>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</si>
  <si>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</si>
  <si>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</si>
  <si>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</si>
  <si>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</si>
  <si>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</si>
  <si>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</si>
  <si>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</si>
  <si>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</si>
  <si>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</si>
  <si>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</si>
  <si>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</si>
  <si>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</si>
  <si>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</si>
  <si>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</si>
  <si>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</si>
  <si>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</si>
  <si>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</si>
  <si>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</si>
  <si>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</si>
  <si>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</si>
  <si>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</si>
  <si>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</si>
  <si>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</si>
  <si>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</si>
  <si>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</si>
  <si>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</si>
  <si>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</si>
  <si>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</si>
  <si>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</si>
  <si>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</si>
  <si>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</si>
  <si>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</si>
  <si>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</si>
  <si>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</si>
  <si>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</si>
  <si>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</si>
  <si>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</si>
  <si>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</si>
  <si>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</si>
  <si>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</si>
  <si>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</si>
  <si>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</si>
  <si>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</si>
  <si>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</si>
  <si>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</si>
  <si>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</si>
  <si>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</si>
  <si>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</si>
  <si>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</si>
  <si>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</si>
  <si>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</si>
  <si>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</si>
  <si>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</si>
  <si>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</si>
  <si>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</si>
  <si>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</si>
  <si>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</si>
  <si>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</si>
  <si>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</si>
  <si>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</si>
  <si>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</si>
  <si>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</si>
  <si>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</si>
  <si>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</si>
  <si>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</si>
  <si>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</si>
  <si>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</si>
  <si>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</si>
  <si>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</si>
  <si>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</si>
  <si>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</si>
  <si>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</si>
  <si>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</si>
  <si>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</si>
  <si>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</si>
  <si>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</si>
  <si>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</si>
  <si>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</si>
  <si>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</si>
  <si>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</si>
  <si>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</si>
  <si>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</si>
  <si>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</si>
  <si>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</si>
  <si>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</si>
  <si>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</si>
  <si>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</si>
  <si>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</si>
  <si>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</si>
  <si>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</si>
  <si>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</si>
  <si>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</si>
  <si>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</si>
  <si>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</si>
  <si>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</si>
  <si>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</si>
  <si>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</si>
  <si>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</si>
  <si>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</si>
  <si>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</si>
  <si>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</si>
  <si>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</si>
  <si>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</si>
  <si>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</si>
  <si>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</si>
  <si>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</si>
  <si>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</si>
  <si>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</si>
  <si>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</si>
  <si>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</si>
  <si>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</si>
  <si>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</si>
  <si>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</si>
  <si>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</si>
  <si>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</si>
  <si>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</si>
  <si>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</si>
  <si>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</si>
  <si>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</si>
  <si>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</si>
  <si>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</si>
  <si>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</si>
  <si>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</si>
  <si>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</si>
  <si>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</si>
  <si>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</si>
  <si>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</si>
  <si>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</si>
  <si>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</si>
  <si>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</si>
  <si>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</si>
  <si>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</si>
  <si>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</si>
  <si>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</si>
  <si>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</si>
  <si>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</si>
  <si>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</si>
  <si>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</si>
  <si>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</si>
  <si>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</si>
  <si>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</si>
  <si>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</si>
  <si>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</si>
  <si>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</si>
  <si>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</si>
  <si>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</si>
  <si>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</si>
  <si>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</si>
  <si>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</si>
  <si>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</si>
  <si>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</si>
  <si>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</si>
  <si>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</si>
  <si>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</si>
  <si>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</si>
  <si>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</si>
  <si>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</si>
  <si>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</si>
  <si>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</si>
  <si>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</si>
  <si>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</si>
  <si>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</si>
  <si>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</si>
  <si>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</si>
  <si>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</si>
  <si>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</si>
  <si>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</si>
  <si>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</si>
  <si>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</si>
  <si>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</si>
  <si>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</si>
  <si>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</si>
  <si>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</si>
  <si>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</si>
  <si>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</si>
  <si>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</si>
  <si>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</si>
  <si>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</si>
  <si>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</si>
  <si>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</si>
  <si>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</si>
  <si>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</si>
  <si>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</si>
  <si>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</si>
  <si>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</si>
  <si>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</si>
  <si>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</si>
  <si>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</si>
  <si>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</si>
  <si>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</si>
  <si>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</si>
  <si>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</si>
  <si>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</si>
  <si>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</si>
  <si>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</si>
  <si>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</si>
  <si>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</si>
  <si>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</si>
  <si>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</si>
  <si>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</si>
  <si>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</si>
  <si>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</si>
  <si>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</si>
  <si>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</si>
  <si>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</si>
  <si>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</si>
  <si>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</si>
  <si>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</si>
  <si>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</si>
  <si>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</si>
  <si>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</si>
  <si>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</si>
  <si>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</si>
  <si>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</si>
  <si>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</si>
  <si>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</si>
  <si>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</si>
  <si>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</si>
  <si>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</si>
  <si>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</si>
  <si>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</si>
  <si>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</si>
  <si>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</si>
  <si>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</si>
  <si>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</si>
  <si>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</si>
  <si>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</si>
  <si>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</si>
  <si>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</si>
  <si>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</si>
  <si>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</si>
  <si>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</si>
  <si>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</si>
  <si>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</si>
  <si>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</si>
  <si>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</si>
  <si>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</si>
  <si>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</si>
  <si>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</si>
  <si>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</si>
  <si>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</si>
  <si>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</si>
  <si>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</si>
  <si>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</si>
  <si>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</si>
  <si>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</si>
  <si>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</si>
  <si>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</si>
  <si>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</si>
  <si>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</si>
  <si>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</si>
  <si>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</si>
  <si>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</si>
  <si>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</si>
  <si>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</si>
  <si>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</si>
  <si>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</si>
  <si>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</si>
  <si>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</si>
  <si>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</si>
  <si>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</si>
  <si>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</si>
  <si>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</si>
  <si>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</si>
  <si>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</si>
  <si>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</si>
  <si>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</si>
  <si>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</si>
  <si>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</si>
  <si>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</si>
  <si>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</si>
  <si>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</si>
  <si>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</si>
  <si>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</si>
  <si>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</si>
  <si>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</si>
  <si>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</si>
  <si>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</si>
  <si>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</si>
  <si>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</si>
  <si>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</si>
  <si>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</si>
  <si>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</si>
  <si>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</si>
  <si>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</si>
  <si>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</si>
  <si>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</si>
  <si>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</si>
  <si>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</si>
  <si>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</si>
  <si>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</si>
  <si>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</si>
  <si>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</si>
  <si>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</si>
  <si>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</si>
  <si>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</si>
  <si>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</si>
  <si>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</si>
  <si>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</si>
  <si>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</si>
  <si>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</si>
  <si>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</si>
  <si>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</si>
  <si>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</si>
  <si>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</si>
  <si>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</si>
  <si>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</si>
  <si>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</si>
  <si>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</si>
  <si>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</si>
  <si>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</si>
  <si>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</si>
  <si>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</si>
  <si>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</si>
  <si>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</si>
  <si>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</si>
  <si>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</si>
  <si>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</si>
  <si>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</si>
  <si>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</si>
  <si>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</si>
  <si>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</si>
  <si>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</si>
  <si>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</si>
  <si>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</si>
  <si>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</si>
  <si>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</si>
  <si>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</si>
  <si>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</si>
  <si>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</si>
  <si>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</si>
  <si>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</si>
  <si>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</si>
  <si>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</si>
  <si>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</si>
  <si>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</si>
  <si>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</si>
  <si>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</si>
  <si>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</si>
  <si>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</si>
  <si>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</si>
  <si>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</si>
  <si>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</si>
  <si>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</si>
  <si>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</si>
  <si>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</si>
  <si>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</si>
  <si>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</si>
  <si>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</si>
  <si>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</si>
  <si>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</si>
  <si>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</si>
  <si>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</si>
  <si>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</si>
  <si>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</si>
  <si>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</si>
  <si>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</si>
  <si>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</si>
  <si>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</si>
  <si>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</si>
  <si>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</si>
  <si>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</si>
  <si>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</si>
  <si>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</si>
  <si>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</si>
  <si>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</si>
  <si>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</si>
  <si>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</si>
  <si>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</si>
  <si>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</si>
  <si>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</si>
  <si>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</si>
  <si>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</si>
  <si>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</si>
  <si>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</si>
  <si>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</si>
  <si>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</si>
  <si>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</si>
  <si>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</si>
  <si>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</si>
  <si>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</si>
  <si>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</si>
  <si>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</si>
  <si>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</si>
  <si>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</si>
  <si>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</si>
  <si>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</si>
  <si>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</si>
  <si>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</si>
  <si>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</si>
  <si>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</si>
  <si>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</si>
  <si>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</si>
  <si>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</si>
  <si>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</si>
  <si>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</si>
  <si>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</si>
  <si>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</si>
  <si>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</si>
  <si>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</si>
  <si>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</si>
  <si>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</si>
  <si>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</si>
  <si>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</si>
  <si>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</si>
  <si>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</si>
  <si>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</si>
  <si>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</si>
  <si>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</si>
  <si>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</si>
  <si>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</si>
  <si>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</si>
  <si>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</si>
  <si>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</si>
  <si>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</si>
  <si>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</si>
  <si>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</si>
  <si>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</si>
  <si>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</si>
  <si>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</si>
  <si>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</si>
  <si>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</si>
  <si>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</si>
  <si>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</si>
  <si>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</si>
  <si>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</si>
  <si>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</si>
  <si>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</si>
  <si>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</si>
  <si>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</si>
  <si>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</si>
  <si>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</si>
  <si>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</si>
  <si>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</si>
  <si>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</si>
  <si>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</si>
  <si>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</si>
  <si>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</si>
  <si>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</si>
  <si>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</si>
  <si>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</si>
  <si>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</si>
  <si>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</si>
  <si>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</si>
  <si>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</si>
  <si>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</si>
  <si>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</si>
  <si>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</si>
  <si>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</si>
  <si>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</si>
  <si>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</si>
  <si>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</si>
  <si>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</si>
  <si>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</si>
  <si>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</si>
  <si>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</si>
  <si>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</si>
  <si>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</si>
  <si>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</si>
  <si>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</si>
  <si>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</si>
  <si>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</si>
  <si>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</si>
  <si>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</si>
  <si>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</si>
  <si>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</si>
  <si>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</si>
  <si>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</si>
  <si>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</si>
  <si>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</si>
  <si>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</si>
  <si>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</si>
  <si>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</si>
  <si>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</si>
  <si>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</si>
  <si>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</si>
  <si>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</si>
  <si>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</si>
  <si>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</si>
  <si>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</si>
  <si>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</si>
  <si>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</si>
  <si>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</si>
  <si>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</si>
  <si>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</si>
  <si>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</si>
  <si>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</si>
  <si>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</si>
  <si>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</si>
  <si>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</si>
  <si>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</si>
  <si>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</si>
  <si>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</si>
  <si>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</si>
  <si>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</si>
  <si>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</si>
  <si>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</si>
  <si>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</si>
  <si>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</si>
  <si>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</si>
  <si>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</si>
  <si>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</si>
  <si>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</si>
  <si>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</si>
  <si>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</si>
  <si>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</si>
  <si>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</si>
  <si>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</si>
  <si>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</si>
  <si>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</si>
  <si>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</si>
  <si>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</si>
  <si>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</si>
  <si>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</si>
  <si>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</si>
  <si>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</si>
  <si>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</si>
  <si>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</si>
  <si>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</si>
  <si>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</si>
  <si>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</si>
  <si>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</si>
  <si>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</si>
  <si>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</si>
  <si>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</si>
  <si>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</si>
  <si>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</si>
  <si>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</si>
  <si>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</si>
  <si>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</si>
  <si>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</si>
  <si>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</si>
  <si>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</si>
  <si>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</si>
  <si>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</si>
  <si>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</si>
  <si>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</si>
  <si>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</si>
  <si>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</si>
  <si>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</si>
  <si>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</si>
  <si>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</si>
  <si>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</si>
  <si>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</si>
  <si>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</si>
  <si>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</si>
  <si>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</si>
  <si>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</si>
  <si>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</si>
  <si>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</si>
  <si>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</si>
  <si>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</si>
  <si>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</si>
  <si>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</si>
  <si>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</si>
  <si>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</si>
  <si>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</si>
  <si>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</si>
  <si>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</si>
  <si>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</si>
  <si>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</si>
  <si>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</si>
  <si>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</si>
  <si>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</si>
  <si>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</si>
  <si>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</si>
  <si>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</si>
  <si>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</si>
  <si>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</si>
  <si>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</si>
  <si>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</si>
  <si>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</si>
  <si>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</si>
  <si>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</si>
  <si>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</si>
  <si>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</si>
  <si>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</si>
  <si>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</si>
  <si>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</si>
  <si>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</si>
  <si>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</si>
  <si>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</si>
  <si>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</si>
  <si>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</si>
  <si>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</si>
  <si>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</si>
  <si>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</si>
  <si>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</si>
  <si>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</si>
  <si>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</si>
  <si>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</si>
  <si>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</si>
  <si>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</si>
  <si>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</si>
  <si>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</si>
  <si>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</si>
  <si>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</si>
  <si>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</si>
  <si>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</si>
  <si>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</si>
  <si>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</si>
  <si>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</si>
  <si>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</si>
  <si>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</si>
  <si>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</si>
  <si>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</si>
  <si>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</si>
  <si>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</si>
  <si>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</si>
  <si>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</si>
  <si>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</si>
  <si>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</si>
  <si>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</si>
  <si>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</si>
  <si>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</si>
  <si>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</si>
  <si>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</si>
  <si>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</si>
  <si>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</si>
  <si>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</si>
  <si>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</si>
  <si>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</si>
  <si>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</si>
  <si>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</si>
  <si>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</si>
  <si>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</si>
  <si>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</si>
  <si>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</si>
  <si>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</si>
  <si>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</si>
  <si>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</si>
  <si>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</si>
  <si>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</si>
  <si>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</si>
  <si>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</si>
  <si>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</si>
  <si>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</si>
  <si>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</si>
  <si>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</si>
  <si>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</si>
  <si>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</si>
  <si>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</si>
  <si>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</si>
  <si>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</si>
  <si>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</si>
  <si>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</si>
  <si>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</si>
  <si>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</si>
  <si>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</si>
  <si>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</si>
  <si>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</si>
  <si>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</si>
  <si>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</si>
  <si>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</si>
  <si>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</si>
  <si>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</si>
  <si>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</si>
  <si>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</si>
  <si>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</si>
  <si>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</si>
  <si>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</si>
  <si>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</si>
  <si>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</si>
  <si>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</si>
  <si>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</si>
  <si>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</si>
  <si>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</si>
  <si>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</si>
  <si>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</si>
  <si>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</si>
  <si>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</si>
  <si>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</si>
  <si>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</si>
  <si>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</si>
  <si>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</si>
  <si>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</si>
  <si>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</si>
  <si>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</si>
  <si>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</si>
  <si>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</si>
  <si>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</si>
  <si>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</si>
  <si>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</si>
  <si>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</si>
  <si>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</si>
  <si>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</si>
  <si>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</si>
  <si>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</si>
  <si>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</si>
  <si>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</si>
  <si>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</si>
  <si>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</si>
  <si>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</si>
  <si>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</si>
  <si>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</si>
  <si>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</si>
  <si>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</si>
  <si>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</si>
  <si>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</si>
  <si>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</si>
  <si>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</si>
  <si>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</si>
  <si>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</si>
  <si>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</si>
  <si>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</si>
  <si>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</si>
  <si>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</si>
  <si>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</si>
  <si>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</si>
  <si>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</si>
  <si>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</si>
  <si>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</si>
  <si>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</si>
  <si>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</si>
  <si>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</si>
  <si>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</si>
  <si>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</si>
  <si>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</si>
  <si>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</si>
  <si>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</si>
  <si>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</si>
  <si>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</si>
  <si>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</si>
  <si>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</si>
  <si>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</si>
  <si>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</si>
  <si>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</si>
  <si>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</si>
  <si>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</si>
  <si>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</si>
  <si>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</si>
  <si>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</si>
  <si>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</si>
  <si>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</si>
  <si>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</si>
  <si>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</si>
  <si>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</si>
  <si>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</si>
  <si>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</si>
  <si>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</si>
  <si>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</si>
  <si>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</si>
  <si>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</si>
  <si>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</si>
  <si>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</si>
  <si>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</si>
  <si>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</si>
  <si>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</si>
  <si>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</si>
  <si>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</si>
  <si>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</si>
  <si>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</si>
  <si>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</si>
  <si>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</si>
  <si>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</si>
  <si>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</si>
  <si>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</si>
  <si>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</si>
  <si>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</si>
  <si>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</si>
  <si>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</si>
  <si>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</si>
  <si>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</si>
  <si>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</si>
  <si>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</si>
  <si>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</si>
  <si>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</si>
  <si>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</si>
  <si>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</si>
  <si>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</si>
  <si>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</si>
  <si>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</si>
  <si>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</si>
  <si>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</si>
  <si>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</si>
  <si>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</si>
  <si>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</si>
  <si>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</si>
  <si>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</si>
  <si>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</si>
  <si>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</si>
  <si>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</si>
  <si>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</si>
  <si>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</si>
  <si>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</si>
  <si>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</si>
  <si>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</si>
  <si>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</si>
  <si>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</si>
  <si>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</si>
  <si>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</si>
  <si>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</si>
  <si>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</si>
  <si>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</si>
  <si>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</si>
  <si>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</si>
  <si>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</si>
  <si>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</si>
  <si>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</si>
  <si>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</si>
  <si>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</si>
  <si>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</si>
  <si>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</si>
  <si>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</si>
  <si>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</si>
  <si>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</si>
  <si>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</si>
  <si>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</si>
  <si>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</si>
  <si>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</si>
  <si>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</si>
  <si>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</si>
  <si>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</si>
  <si>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</si>
  <si>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</si>
  <si>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</si>
  <si>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</si>
  <si>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</si>
  <si>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</si>
  <si>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</si>
  <si>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</si>
  <si>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</si>
  <si>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</si>
  <si>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</si>
  <si>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</si>
  <si>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</si>
  <si>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</si>
  <si>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</si>
  <si>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</si>
  <si>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</si>
  <si>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</si>
  <si>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</si>
  <si>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</si>
  <si>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</si>
  <si>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</si>
  <si>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</si>
  <si>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</si>
  <si>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</si>
  <si>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</si>
  <si>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</si>
  <si>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</si>
  <si>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</si>
  <si>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</si>
  <si>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</si>
  <si>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</si>
  <si>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</si>
  <si>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</si>
  <si>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</si>
  <si>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</si>
  <si>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</si>
  <si>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</si>
  <si>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</si>
  <si>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</si>
  <si>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</si>
  <si>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</si>
  <si>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</si>
  <si>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</si>
  <si>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</si>
  <si>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</si>
  <si>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</si>
  <si>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</si>
  <si>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</si>
  <si>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</si>
  <si>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</si>
  <si>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</si>
  <si>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</si>
  <si>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</si>
  <si>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</si>
  <si>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</si>
  <si>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</si>
  <si>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</si>
  <si>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</si>
  <si>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</si>
  <si>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</si>
  <si>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</si>
  <si>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</si>
  <si>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</si>
  <si>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</si>
  <si>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</si>
  <si>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</si>
  <si>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</si>
  <si>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</si>
  <si>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</si>
  <si>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</si>
  <si>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</si>
  <si>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</si>
  <si>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</si>
  <si>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</si>
  <si>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</si>
  <si>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</si>
  <si>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</si>
  <si>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</si>
  <si>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</si>
  <si>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</si>
  <si>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</si>
  <si>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</si>
  <si>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</si>
  <si>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</si>
  <si>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</si>
  <si>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</si>
  <si>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</si>
  <si>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</si>
  <si>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</si>
  <si>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</si>
  <si>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</si>
  <si>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</si>
  <si>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</si>
  <si>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</si>
  <si>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</si>
  <si>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</si>
  <si>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</si>
  <si>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</si>
  <si>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</si>
  <si>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</si>
  <si>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</si>
  <si>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</si>
  <si>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</si>
  <si>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</si>
  <si>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</si>
  <si>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</si>
  <si>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</si>
  <si>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</si>
  <si>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</si>
  <si>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</si>
  <si>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</si>
  <si>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</si>
  <si>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</si>
  <si>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</si>
  <si>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</si>
  <si>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</si>
  <si>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</si>
  <si>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</si>
  <si>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</si>
  <si>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</si>
  <si>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</si>
  <si>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</si>
  <si>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</si>
  <si>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</si>
  <si>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</si>
  <si>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</si>
  <si>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</si>
  <si>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</si>
  <si>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</si>
  <si>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</si>
  <si>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</si>
  <si>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</si>
  <si>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</si>
  <si>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</si>
  <si>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</si>
  <si>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</si>
  <si>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</si>
  <si>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</si>
  <si>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</si>
  <si>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</si>
  <si>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</si>
  <si>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</si>
  <si>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</si>
  <si>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</si>
  <si>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</si>
  <si>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</si>
  <si>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</si>
  <si>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</si>
  <si>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</si>
  <si>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</si>
  <si>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</si>
  <si>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</si>
  <si>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</si>
  <si>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</si>
  <si>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</si>
  <si>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</si>
  <si>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</si>
  <si>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</si>
  <si>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</si>
  <si>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</si>
  <si>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</si>
  <si>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</si>
  <si>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</si>
  <si>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</si>
  <si>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</si>
  <si>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</si>
  <si>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</si>
  <si>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</si>
  <si>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</si>
  <si>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</si>
  <si>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</si>
  <si>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</si>
  <si>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</si>
  <si>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</si>
  <si>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</si>
  <si>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</si>
  <si>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</si>
  <si>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</si>
  <si>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</si>
  <si>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</si>
  <si>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</si>
  <si>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</si>
  <si>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</si>
  <si>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</si>
  <si>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</si>
  <si>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</si>
  <si>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</si>
  <si>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</si>
  <si>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</si>
  <si>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</si>
  <si>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</si>
  <si>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</si>
  <si>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</si>
  <si>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</si>
  <si>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</si>
  <si>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</si>
  <si>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</si>
  <si>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</si>
  <si>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</si>
  <si>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</si>
  <si>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</si>
  <si>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</si>
  <si>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</si>
  <si>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</si>
  <si>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</si>
  <si>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</si>
  <si>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</si>
  <si>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</si>
  <si>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</si>
  <si>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</si>
  <si>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</si>
  <si>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</si>
  <si>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</si>
  <si>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</si>
  <si>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</si>
  <si>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</si>
  <si>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</si>
  <si>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</si>
  <si>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</si>
  <si>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</si>
  <si>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</si>
  <si>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</si>
  <si>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</si>
  <si>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</si>
  <si>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</si>
  <si>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</si>
  <si>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</si>
  <si>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</si>
  <si>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</si>
  <si>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</si>
  <si>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</si>
  <si>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</si>
  <si>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</si>
  <si>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</si>
  <si>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</si>
  <si>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</si>
  <si>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</si>
  <si>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</si>
  <si>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</si>
  <si>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</si>
  <si>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</si>
  <si>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</si>
  <si>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</si>
  <si>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</si>
  <si>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</si>
  <si>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</si>
  <si>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</si>
  <si>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</si>
  <si>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</si>
  <si>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</si>
  <si>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</si>
  <si>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</si>
  <si>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</si>
  <si>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</si>
  <si>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</si>
  <si>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</si>
  <si>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</si>
  <si>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</si>
  <si>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</si>
  <si>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</si>
  <si>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</si>
  <si>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</si>
  <si>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</si>
  <si>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</si>
  <si>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</si>
  <si>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</si>
  <si>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</si>
  <si>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</si>
  <si>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</si>
  <si>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</si>
  <si>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</si>
  <si>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</si>
  <si>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</si>
  <si>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</si>
  <si>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</si>
  <si>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</si>
  <si>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</si>
  <si>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</si>
  <si>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</si>
  <si>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</si>
  <si>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</si>
  <si>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</si>
  <si>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</si>
  <si>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</si>
  <si>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</si>
  <si>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</si>
  <si>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</si>
  <si>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</si>
  <si>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</si>
  <si>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</si>
  <si>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</si>
  <si>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</si>
  <si>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</si>
  <si>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</si>
  <si>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</si>
  <si>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</si>
  <si>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</si>
  <si>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</si>
  <si>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</si>
  <si>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</si>
  <si>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</si>
  <si>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</si>
  <si>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</si>
  <si>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</si>
  <si>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</si>
  <si>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</si>
  <si>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</si>
  <si>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</si>
  <si>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</si>
  <si>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</si>
  <si>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</si>
  <si>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</si>
  <si>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</si>
  <si>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</si>
  <si>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</si>
  <si>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</si>
  <si>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</si>
  <si>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</si>
  <si>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</si>
  <si>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</si>
  <si>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</si>
  <si>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</si>
  <si>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</si>
  <si>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</si>
  <si>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</si>
  <si>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</si>
  <si>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</si>
  <si>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</si>
  <si>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</si>
  <si>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</si>
  <si>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</si>
  <si>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</si>
  <si>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</si>
  <si>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</si>
  <si>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</si>
  <si>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</si>
  <si>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</si>
  <si>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</si>
  <si>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</si>
  <si>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</si>
  <si>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</si>
  <si>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</si>
  <si>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</si>
  <si>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</si>
  <si>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</si>
  <si>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</si>
  <si>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</si>
  <si>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</si>
  <si>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</si>
  <si>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</si>
  <si>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</si>
  <si>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</si>
  <si>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</si>
  <si>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</si>
  <si>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</si>
  <si>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</si>
  <si>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</si>
  <si>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</si>
  <si>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</si>
  <si>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</si>
  <si>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</si>
  <si>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</si>
  <si>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</si>
  <si>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</si>
  <si>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</si>
  <si>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</si>
  <si>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</si>
  <si>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</si>
  <si>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</si>
  <si>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</si>
  <si>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</si>
  <si>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</si>
  <si>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</si>
  <si>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</si>
  <si>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</si>
  <si>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</si>
  <si>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</si>
  <si>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</si>
  <si>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</si>
  <si>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</si>
  <si>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</si>
  <si>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</si>
  <si>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</si>
  <si>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</si>
  <si>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</si>
  <si>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</si>
  <si>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</si>
  <si>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</si>
  <si>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</si>
  <si>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</si>
  <si>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</si>
  <si>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</si>
  <si>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</si>
  <si>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</si>
  <si>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</si>
  <si>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</si>
  <si>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</si>
  <si>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</si>
  <si>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</si>
  <si>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</si>
  <si>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</si>
  <si>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</si>
  <si>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</si>
  <si>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</si>
  <si>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</si>
  <si>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</si>
  <si>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</si>
  <si>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</si>
  <si>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</si>
  <si>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</si>
  <si>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</si>
  <si>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</si>
  <si>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</si>
  <si>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</si>
  <si>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</si>
  <si>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</si>
  <si>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</si>
  <si>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</si>
  <si>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</si>
  <si>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</si>
  <si>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</si>
  <si>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</si>
  <si>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</si>
  <si>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</si>
  <si>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</si>
  <si>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</si>
  <si>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</si>
  <si>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</si>
  <si>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</si>
  <si>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</si>
  <si>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</si>
  <si>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</si>
  <si>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</si>
  <si>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</si>
  <si>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</si>
  <si>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</si>
  <si>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</si>
  <si>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</si>
  <si>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</si>
  <si>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</si>
  <si>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</si>
  <si>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</si>
  <si>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</si>
  <si>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</si>
  <si>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</si>
  <si>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</si>
  <si>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</si>
  <si>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</si>
  <si>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</si>
  <si>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</si>
  <si>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</si>
  <si>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</si>
  <si>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</si>
  <si>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</si>
  <si>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</si>
  <si>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</si>
  <si>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</si>
  <si>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</si>
  <si>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</si>
  <si>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</si>
  <si>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</si>
  <si>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</si>
  <si>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</si>
  <si>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</si>
  <si>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</si>
  <si>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</si>
  <si>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</si>
  <si>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</si>
  <si>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</si>
  <si>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</si>
  <si>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</si>
  <si>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</si>
  <si>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</si>
  <si>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</si>
  <si>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</si>
  <si>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</si>
  <si>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</si>
  <si>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</si>
  <si>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</si>
  <si>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</si>
  <si>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</si>
  <si>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</si>
  <si>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</si>
  <si>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</si>
  <si>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</si>
  <si>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</si>
  <si>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</si>
  <si>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</si>
  <si>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</si>
  <si>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</si>
  <si>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</si>
  <si>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</si>
  <si>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</si>
  <si>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</si>
  <si>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</si>
  <si>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</si>
  <si>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</si>
  <si>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</si>
  <si>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</si>
  <si>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</si>
  <si>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</si>
  <si>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</si>
  <si>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</si>
  <si>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</si>
  <si>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</si>
  <si>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</si>
  <si>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</si>
  <si>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</si>
  <si>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</si>
  <si>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</si>
  <si>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</si>
  <si>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</si>
  <si>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</si>
  <si>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</si>
  <si>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</si>
  <si>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</si>
  <si>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</si>
  <si>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</si>
  <si>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</si>
  <si>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</si>
  <si>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</si>
  <si>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</si>
  <si>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</si>
  <si>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</si>
  <si>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</si>
  <si>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</si>
  <si>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</si>
  <si>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</si>
  <si>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</si>
  <si>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</si>
  <si>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</si>
  <si>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</si>
  <si>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</si>
  <si>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</si>
  <si>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</si>
  <si>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</si>
  <si>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</si>
  <si>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</si>
  <si>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</si>
  <si>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</si>
  <si>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</si>
  <si>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</si>
  <si>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</si>
  <si>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</si>
  <si>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</si>
  <si>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</si>
  <si>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</si>
  <si>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</si>
  <si>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</si>
  <si>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</si>
  <si>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</si>
  <si>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</si>
  <si>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</si>
  <si>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</si>
  <si>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</si>
  <si>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</si>
  <si>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</si>
  <si>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</si>
  <si>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</si>
  <si>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</si>
  <si>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</si>
  <si>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</si>
  <si>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</si>
  <si>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</si>
  <si>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</si>
  <si>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</si>
  <si>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</si>
  <si>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</si>
  <si>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</si>
  <si>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</si>
  <si>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</si>
  <si>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</si>
  <si>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</si>
  <si>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</si>
  <si>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</si>
  <si>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</si>
  <si>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</si>
  <si>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</si>
  <si>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</si>
  <si>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</si>
  <si>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</si>
  <si>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</si>
  <si>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</si>
  <si>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</si>
  <si>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</si>
  <si>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</si>
  <si>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</si>
  <si>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</si>
  <si>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</si>
  <si>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</si>
  <si>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</si>
  <si>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</si>
  <si>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</si>
  <si>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</si>
  <si>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</si>
  <si>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</si>
  <si>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</si>
  <si>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</si>
  <si>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</si>
  <si>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</si>
  <si>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</si>
  <si>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</si>
  <si>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</si>
  <si>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</si>
  <si>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</si>
  <si>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</si>
  <si>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</si>
  <si>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</si>
  <si>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</si>
  <si>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</si>
  <si>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</si>
  <si>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</si>
  <si>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</si>
  <si>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</si>
  <si>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</si>
  <si>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</si>
  <si>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</si>
  <si>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</si>
  <si>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</si>
  <si>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</si>
  <si>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</si>
  <si>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</si>
  <si>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</si>
  <si>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</si>
  <si>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</si>
  <si>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</si>
  <si>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</si>
  <si>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</si>
  <si>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</si>
  <si>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</si>
  <si>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</si>
  <si>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</si>
  <si>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</si>
  <si>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</si>
  <si>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</si>
  <si>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</si>
  <si>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</si>
  <si>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</si>
  <si>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</si>
  <si>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</si>
  <si>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</si>
  <si>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</si>
  <si>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</si>
  <si>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</si>
  <si>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</si>
  <si>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</si>
  <si>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</si>
  <si>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</si>
  <si>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</si>
  <si>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</si>
  <si>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</si>
  <si>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</si>
  <si>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</si>
  <si>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</si>
  <si>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</si>
  <si>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</si>
  <si>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</si>
  <si>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</si>
  <si>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</si>
  <si>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</si>
  <si>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</si>
  <si>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</si>
  <si>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</si>
  <si>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</si>
  <si>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</si>
  <si>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</si>
  <si>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</si>
  <si>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</si>
  <si>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</si>
  <si>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</si>
  <si>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</si>
  <si>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</si>
  <si>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</si>
  <si>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</si>
  <si>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</si>
  <si>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</si>
  <si>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</si>
  <si>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</si>
  <si>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</si>
  <si>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</si>
  <si>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</si>
  <si>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</si>
  <si>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</si>
  <si>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</si>
  <si>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</si>
  <si>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</si>
  <si>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</si>
  <si>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</si>
  <si>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</si>
  <si>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</si>
  <si>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</si>
  <si>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</si>
  <si>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</si>
  <si>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</si>
  <si>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</si>
  <si>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</si>
  <si>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</si>
  <si>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</si>
  <si>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</si>
  <si>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</si>
  <si>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</si>
  <si>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</si>
  <si>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</si>
  <si>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</si>
  <si>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</si>
  <si>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</si>
  <si>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</si>
  <si>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</si>
  <si>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</si>
  <si>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</si>
  <si>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</si>
  <si>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</si>
  <si>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</si>
  <si>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</si>
  <si>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</si>
  <si>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</si>
  <si>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</si>
  <si>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</si>
  <si>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</si>
  <si>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</si>
  <si>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</si>
  <si>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</si>
  <si>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</si>
  <si>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</si>
  <si>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</si>
  <si>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</si>
  <si>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</si>
  <si>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</si>
  <si>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</si>
  <si>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</si>
  <si>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</si>
  <si>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</si>
  <si>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</si>
  <si>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</si>
  <si>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</si>
  <si>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</si>
  <si>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</si>
  <si>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</si>
  <si>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</si>
  <si>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</si>
  <si>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</si>
  <si>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</si>
  <si>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</si>
  <si>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</si>
  <si>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</si>
  <si>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</si>
  <si>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</si>
  <si>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</si>
  <si>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</si>
  <si>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</si>
  <si>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</si>
  <si>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</si>
  <si>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</si>
  <si>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</si>
  <si>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</si>
  <si>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</si>
  <si>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</si>
  <si>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</si>
  <si>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</si>
  <si>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</si>
  <si>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</si>
  <si>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</si>
  <si>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</si>
  <si>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</si>
  <si>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</si>
  <si>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</si>
  <si>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</si>
  <si>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</si>
  <si>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</si>
  <si>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</si>
  <si>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</si>
  <si>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</si>
  <si>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</si>
  <si>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</si>
  <si>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</si>
  <si>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</si>
  <si>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</si>
  <si>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</si>
  <si>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</si>
  <si>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</si>
  <si>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</si>
  <si>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</si>
  <si>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</si>
  <si>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</si>
  <si>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</si>
  <si>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</si>
  <si>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</si>
  <si>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</si>
  <si>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</si>
  <si>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</si>
  <si>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</si>
  <si>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</si>
  <si>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</si>
  <si>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</si>
  <si>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</si>
  <si>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</si>
  <si>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</si>
  <si>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</si>
  <si>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</si>
  <si>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</si>
  <si>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</si>
  <si>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</si>
  <si>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</si>
  <si>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</si>
  <si>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</si>
  <si>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</si>
  <si>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</si>
  <si>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</si>
  <si>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</si>
  <si>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</si>
  <si>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</si>
  <si>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</si>
  <si>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</si>
  <si>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</si>
  <si>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</si>
  <si>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</si>
  <si>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</si>
  <si>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</si>
  <si>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</si>
  <si>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</si>
  <si>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</si>
  <si>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</si>
  <si>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</si>
  <si>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</si>
  <si>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</si>
  <si>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</si>
  <si>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</si>
  <si>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</si>
  <si>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</si>
  <si>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</si>
  <si>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</si>
  <si>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</si>
  <si>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</si>
  <si>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</si>
  <si>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</si>
  <si>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</si>
  <si>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</si>
  <si>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</si>
  <si>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</si>
  <si>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</si>
  <si>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</si>
  <si>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</si>
  <si>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</si>
  <si>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</si>
  <si>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</si>
  <si>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</si>
  <si>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</si>
  <si>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</si>
  <si>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</si>
  <si>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</si>
  <si>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</si>
  <si>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</si>
  <si>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</si>
  <si>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</si>
  <si>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</si>
  <si>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</si>
  <si>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</si>
  <si>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</si>
  <si>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</si>
  <si>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</si>
  <si>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</si>
  <si>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</si>
  <si>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</si>
  <si>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</si>
  <si>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</si>
  <si>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</si>
  <si>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</si>
  <si>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</si>
  <si>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</si>
  <si>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</si>
  <si>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</si>
  <si>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</si>
  <si>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</si>
  <si>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</si>
  <si>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</si>
  <si>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</si>
  <si>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</si>
  <si>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</si>
  <si>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</si>
  <si>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</si>
  <si>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</si>
  <si>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</si>
  <si>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</si>
  <si>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</si>
  <si>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</si>
  <si>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</si>
  <si>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</si>
  <si>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</si>
  <si>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</si>
  <si>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</si>
  <si>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</si>
  <si>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</si>
  <si>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</si>
  <si>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</si>
  <si>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</si>
  <si>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</si>
  <si>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</si>
  <si>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</si>
  <si>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</si>
  <si>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</si>
  <si>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</si>
  <si>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</si>
  <si>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</si>
  <si>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</si>
  <si>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</si>
  <si>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</si>
  <si>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</si>
  <si>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</si>
  <si>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</si>
  <si>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</si>
  <si>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</si>
  <si>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</si>
  <si>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</si>
  <si>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</si>
  <si>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</si>
  <si>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</si>
  <si>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</si>
  <si>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</si>
  <si>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</si>
  <si>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</si>
  <si>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</si>
  <si>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</si>
  <si>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</si>
  <si>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</si>
  <si>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</si>
  <si>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</si>
  <si>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</si>
  <si>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</si>
  <si>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</si>
  <si>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</si>
  <si>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</si>
  <si>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</si>
  <si>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</si>
  <si>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</si>
  <si>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</si>
  <si>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</si>
  <si>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</si>
  <si>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</si>
  <si>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</si>
  <si>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</si>
  <si>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</si>
  <si>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</si>
  <si>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</si>
  <si>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</si>
  <si>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</si>
  <si>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</si>
  <si>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</si>
  <si>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</si>
  <si>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</si>
  <si>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</si>
  <si>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</si>
  <si>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</si>
  <si>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</si>
  <si>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</si>
  <si>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</si>
  <si>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</si>
  <si>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</si>
  <si>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</si>
  <si>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</si>
  <si>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</si>
  <si>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</si>
  <si>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</si>
  <si>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</si>
  <si>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</si>
  <si>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</si>
  <si>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</si>
  <si>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</si>
  <si>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</si>
  <si>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</si>
  <si>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</si>
  <si>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</si>
  <si>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</si>
  <si>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</si>
  <si>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</si>
  <si>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</si>
  <si>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</si>
  <si>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</si>
  <si>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</si>
  <si>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</si>
  <si>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</si>
  <si>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</si>
  <si>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</si>
  <si>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</si>
  <si>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</si>
  <si>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</si>
  <si>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</si>
  <si>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</si>
  <si>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</si>
  <si>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</si>
  <si>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</si>
  <si>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</si>
  <si>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</si>
  <si>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</si>
  <si>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</si>
  <si>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</si>
  <si>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</si>
  <si>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</si>
  <si>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</si>
  <si>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</si>
  <si>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</si>
  <si>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</si>
  <si>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</si>
  <si>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</si>
  <si>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</si>
  <si>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</si>
  <si>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</si>
  <si>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</si>
  <si>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</si>
  <si>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</si>
  <si>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</si>
  <si>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</si>
  <si>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</si>
  <si>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</si>
  <si>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</si>
  <si>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</si>
  <si>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</si>
  <si>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</si>
  <si>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</si>
  <si>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</si>
  <si>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</si>
  <si>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</si>
  <si>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</si>
  <si>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</si>
  <si>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</si>
  <si>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</si>
  <si>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</si>
  <si>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</si>
  <si>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</si>
  <si>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</si>
  <si>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</si>
  <si>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</si>
  <si>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</si>
  <si>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</si>
  <si>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</si>
  <si>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</si>
  <si>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</si>
  <si>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</si>
  <si>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</si>
  <si>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</si>
  <si>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</si>
  <si>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</si>
  <si>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</si>
  <si>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</si>
  <si>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</si>
  <si>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</si>
  <si>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</si>
  <si>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</si>
  <si>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</si>
  <si>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</si>
  <si>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</si>
  <si>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</si>
  <si>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</si>
  <si>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</si>
  <si>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</si>
  <si>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</si>
  <si>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</si>
  <si>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</si>
  <si>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</si>
  <si>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</si>
  <si>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</si>
  <si>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</si>
  <si>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</si>
  <si>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</si>
  <si>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</si>
  <si>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</si>
  <si>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</si>
  <si>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</si>
  <si>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</si>
  <si>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</si>
  <si>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</si>
  <si>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</si>
  <si>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</si>
  <si>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</si>
  <si>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</si>
  <si>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</si>
  <si>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</si>
  <si>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</si>
  <si>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</si>
  <si>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</si>
  <si>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</si>
  <si>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</si>
  <si>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</si>
  <si>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</si>
  <si>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</si>
  <si>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</si>
  <si>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</si>
  <si>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</si>
  <si>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</si>
  <si>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</si>
  <si>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</si>
  <si>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</si>
  <si>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</si>
  <si>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</si>
  <si>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</si>
  <si>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</si>
  <si>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</si>
  <si>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</si>
  <si>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</si>
  <si>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</si>
  <si>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</si>
  <si>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</si>
  <si>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</si>
  <si>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</si>
  <si>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</si>
  <si>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</si>
  <si>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</si>
  <si>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</si>
  <si>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</si>
  <si>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</si>
  <si>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</si>
  <si>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</si>
  <si>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</si>
  <si>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</si>
  <si>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</si>
  <si>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</si>
  <si>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</si>
  <si>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</si>
  <si>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</si>
  <si>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</si>
  <si>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</si>
  <si>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</si>
  <si>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</si>
  <si>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</si>
  <si>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</si>
  <si>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</si>
  <si>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</si>
  <si>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</si>
  <si>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</si>
  <si>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</si>
  <si>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</si>
  <si>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</si>
  <si>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</si>
  <si>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</si>
  <si>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</si>
  <si>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</si>
  <si>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</si>
  <si>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</si>
  <si>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</si>
  <si>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</si>
  <si>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</si>
  <si>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</si>
  <si>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</si>
  <si>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</si>
  <si>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</si>
  <si>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</si>
  <si>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</si>
  <si>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</si>
  <si>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</si>
  <si>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</si>
  <si>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</si>
  <si>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</si>
  <si>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</si>
  <si>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</si>
  <si>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</si>
  <si>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</si>
  <si>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</si>
  <si>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</si>
  <si>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</si>
  <si>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</si>
  <si>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</si>
  <si>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</si>
  <si>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</si>
  <si>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</si>
  <si>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</si>
  <si>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</si>
  <si>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</si>
  <si>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</si>
  <si>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</si>
  <si>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</si>
  <si>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</si>
  <si>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</si>
  <si>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</si>
  <si>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</si>
  <si>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</si>
  <si>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</si>
  <si>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</si>
  <si>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</si>
  <si>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</si>
  <si>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</si>
  <si>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</si>
  <si>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</si>
  <si>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</si>
  <si>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</si>
  <si>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</si>
  <si>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</si>
  <si>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</si>
  <si>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</si>
  <si>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</si>
  <si>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</si>
  <si>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</si>
  <si>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</si>
  <si>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</si>
  <si>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</si>
  <si>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</si>
  <si>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</si>
  <si>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</si>
  <si>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</si>
  <si>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</si>
  <si>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</si>
  <si>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</si>
  <si>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</si>
  <si>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</si>
  <si>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</si>
  <si>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</si>
  <si>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</si>
  <si>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</si>
  <si>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</si>
  <si>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</si>
  <si>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</si>
  <si>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</si>
  <si>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</si>
  <si>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</si>
  <si>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</si>
  <si>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</si>
  <si>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</si>
  <si>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</si>
  <si>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</si>
  <si>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</si>
  <si>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</si>
  <si>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</si>
  <si>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</si>
  <si>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</si>
  <si>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</si>
  <si>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</si>
  <si>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</si>
  <si>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</si>
  <si>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</si>
  <si>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</si>
  <si>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</si>
  <si>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</si>
  <si>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</si>
  <si>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</si>
  <si>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</si>
  <si>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</si>
  <si>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</si>
  <si>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</si>
  <si>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</si>
  <si>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</si>
  <si>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</si>
  <si>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</si>
  <si>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</si>
  <si>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</si>
  <si>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</si>
  <si>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</si>
  <si>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</si>
  <si>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</si>
  <si>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</si>
  <si>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</si>
  <si>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</si>
  <si>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</si>
  <si>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</si>
  <si>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</si>
  <si>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</si>
  <si>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</si>
  <si>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</si>
  <si>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</si>
  <si>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</si>
  <si>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</si>
  <si>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</si>
  <si>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</si>
  <si>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</si>
  <si>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</si>
  <si>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</si>
  <si>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</si>
  <si>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</si>
  <si>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</si>
  <si>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</si>
  <si>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</si>
  <si>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</si>
  <si>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</si>
  <si>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</si>
  <si>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</si>
  <si>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</si>
  <si>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</si>
  <si>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</si>
  <si>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</si>
  <si>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</si>
  <si>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</si>
  <si>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</si>
  <si>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</si>
  <si>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</si>
  <si>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</si>
  <si>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</si>
  <si>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</si>
  <si>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</si>
  <si>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</si>
  <si>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</si>
  <si>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</si>
  <si>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</si>
  <si>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</si>
  <si>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</si>
  <si>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</si>
  <si>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</si>
  <si>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</si>
  <si>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</si>
  <si>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</si>
  <si>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</si>
  <si>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</si>
  <si>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</si>
  <si>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</si>
  <si>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</si>
  <si>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</si>
  <si>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</si>
  <si>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</si>
  <si>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</si>
  <si>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</si>
  <si>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</si>
  <si>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</si>
  <si>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</si>
  <si>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</si>
  <si>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</si>
  <si>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</si>
  <si>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</si>
  <si>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</si>
  <si>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</si>
  <si>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</si>
  <si>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</si>
  <si>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</si>
  <si>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</si>
  <si>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</si>
  <si>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</si>
  <si>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</si>
  <si>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</si>
  <si>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</si>
  <si>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</si>
  <si>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</si>
  <si>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</si>
  <si>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</si>
  <si>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</si>
  <si>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</si>
  <si>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</si>
  <si>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</si>
  <si>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</si>
  <si>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</si>
  <si>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</si>
  <si>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</si>
  <si>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</si>
  <si>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</si>
  <si>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</si>
  <si>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</si>
  <si>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</si>
  <si>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</si>
  <si>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</si>
  <si>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</si>
  <si>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</si>
  <si>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</si>
  <si>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</si>
  <si>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</si>
  <si>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</si>
  <si>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</si>
  <si>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</si>
  <si>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</si>
  <si>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</si>
  <si>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</si>
  <si>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</si>
  <si>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</si>
  <si>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</si>
  <si>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</si>
  <si>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</si>
  <si>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</si>
  <si>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</si>
  <si>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</si>
  <si>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</si>
  <si>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</si>
  <si>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</si>
  <si>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</si>
  <si>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</si>
  <si>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</si>
  <si>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</si>
  <si>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</si>
  <si>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</si>
  <si>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</si>
  <si>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</si>
  <si>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</si>
  <si>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</si>
  <si>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</si>
  <si>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</si>
  <si>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</si>
  <si>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</si>
  <si>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</si>
  <si>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</si>
  <si>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</si>
  <si>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</si>
  <si>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</si>
  <si>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</si>
  <si>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</si>
  <si>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</si>
  <si>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</si>
  <si>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</si>
  <si>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</si>
  <si>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</si>
  <si>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</si>
  <si>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</si>
  <si>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</si>
  <si>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</si>
  <si>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</si>
  <si>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</si>
  <si>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</si>
  <si>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</si>
  <si>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</si>
  <si>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</si>
  <si>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</si>
  <si>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</si>
  <si>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</si>
  <si>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</si>
  <si>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</si>
  <si>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</si>
  <si>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</si>
  <si>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</si>
  <si>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</si>
  <si>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</si>
  <si>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</si>
  <si>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</si>
  <si>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</si>
  <si>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</si>
  <si>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</si>
  <si>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</si>
  <si>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</si>
  <si>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</si>
  <si>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</si>
  <si>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</si>
  <si>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</si>
  <si>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</si>
  <si>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</si>
  <si>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</si>
  <si>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</si>
  <si>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</si>
  <si>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</si>
  <si>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</si>
  <si>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</si>
  <si>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</si>
  <si>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</si>
  <si>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</si>
  <si>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</si>
  <si>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</si>
  <si>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</si>
  <si>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</si>
  <si>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</si>
  <si>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</si>
  <si>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</si>
  <si>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</si>
  <si>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</si>
  <si>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</si>
  <si>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</si>
  <si>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</si>
  <si>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</si>
  <si>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</si>
  <si>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</si>
  <si>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</si>
  <si>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</si>
  <si>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</si>
  <si>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</si>
  <si>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</si>
  <si>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</si>
  <si>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</si>
  <si>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</si>
  <si>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</si>
  <si>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</si>
  <si>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</si>
  <si>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</si>
  <si>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</si>
  <si>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</si>
  <si>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</si>
  <si>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</si>
  <si>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</si>
  <si>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</si>
  <si>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</si>
  <si>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</si>
  <si>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</si>
  <si>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</si>
  <si>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</si>
  <si>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</si>
  <si>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</si>
  <si>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</si>
  <si>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</si>
  <si>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</si>
  <si>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</si>
  <si>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</si>
  <si>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</si>
  <si>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</si>
  <si>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</si>
  <si>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</si>
  <si>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</si>
  <si>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</si>
  <si>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</si>
  <si>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</si>
  <si>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</si>
  <si>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</si>
  <si>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</si>
  <si>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</si>
  <si>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</si>
  <si>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</si>
  <si>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</si>
  <si>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</si>
  <si>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</si>
  <si>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</si>
  <si>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</si>
  <si>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</si>
  <si>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</si>
  <si>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</si>
  <si>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</si>
  <si>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</si>
  <si>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</si>
  <si>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</si>
  <si>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</si>
  <si>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</si>
  <si>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</si>
  <si>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</si>
  <si>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</si>
  <si>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</si>
  <si>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</si>
  <si>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</si>
  <si>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</si>
  <si>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</si>
  <si>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</si>
  <si>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</si>
  <si>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</si>
  <si>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</si>
  <si>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</si>
  <si>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</si>
  <si>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</si>
  <si>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</si>
  <si>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</si>
  <si>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</si>
  <si>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</si>
  <si>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</si>
  <si>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</si>
  <si>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</si>
  <si>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</si>
  <si>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</si>
  <si>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</si>
  <si>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</si>
  <si>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</si>
  <si>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</si>
  <si>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</si>
  <si>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</si>
  <si>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</si>
  <si>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</si>
  <si>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</si>
  <si>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</si>
  <si>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</si>
  <si>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</si>
  <si>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</si>
  <si>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</si>
  <si>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</si>
  <si>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</si>
  <si>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</si>
  <si>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</si>
  <si>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</si>
  <si>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</si>
  <si>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</si>
  <si>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</si>
  <si>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</si>
  <si>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</si>
  <si>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</si>
  <si>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</si>
  <si>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</si>
  <si>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</si>
  <si>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</si>
  <si>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</si>
  <si>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</si>
  <si>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</si>
  <si>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</si>
  <si>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</si>
  <si>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</si>
  <si>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</si>
  <si>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</si>
  <si>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</si>
  <si>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</si>
  <si>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</si>
  <si>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</si>
  <si>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</si>
  <si>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</si>
  <si>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</si>
  <si>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</si>
  <si>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</si>
  <si>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</si>
  <si>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</si>
  <si>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</si>
  <si>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</si>
  <si>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</si>
  <si>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</si>
  <si>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</si>
  <si>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</si>
  <si>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</si>
  <si>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</si>
  <si>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</si>
  <si>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</si>
  <si>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</si>
  <si>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</si>
  <si>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</si>
  <si>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</si>
  <si>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</si>
  <si>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</si>
  <si>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</si>
  <si>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</si>
  <si>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</si>
  <si>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</si>
  <si>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</si>
  <si>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</si>
  <si>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</si>
  <si>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</si>
  <si>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</si>
  <si>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</si>
  <si>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</si>
  <si>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</si>
  <si>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</si>
  <si>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</si>
  <si>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</si>
  <si>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</si>
  <si>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</si>
  <si>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</si>
  <si>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</si>
  <si>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</si>
  <si>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</si>
  <si>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</si>
  <si>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</si>
  <si>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</si>
  <si>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</si>
  <si>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</si>
  <si>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</si>
  <si>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</si>
  <si>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</si>
  <si>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</si>
  <si>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</si>
  <si>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</si>
  <si>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</si>
  <si>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</si>
  <si>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</si>
  <si>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</si>
  <si>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</si>
  <si>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</si>
  <si>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</si>
  <si>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</si>
  <si>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</si>
  <si>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</si>
  <si>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</si>
  <si>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</si>
  <si>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</si>
  <si>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</si>
  <si>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</si>
  <si>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</si>
  <si>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</si>
  <si>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</si>
  <si>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</si>
  <si>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</si>
  <si>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</si>
  <si>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</si>
  <si>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</si>
  <si>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</si>
  <si>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</si>
  <si>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</si>
  <si>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</si>
  <si>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</si>
  <si>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</si>
  <si>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</si>
  <si>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</si>
  <si>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</si>
  <si>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</si>
  <si>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</si>
  <si>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</si>
  <si>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</si>
  <si>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</si>
  <si>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</si>
  <si>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</si>
  <si>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</si>
  <si>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</si>
  <si>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</si>
  <si>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</si>
  <si>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</si>
  <si>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</si>
  <si>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</si>
  <si>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</si>
  <si>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</si>
  <si>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</si>
  <si>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</si>
  <si>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</si>
  <si>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</si>
  <si>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</si>
  <si>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</si>
  <si>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</si>
  <si>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</si>
  <si>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</si>
  <si>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</si>
  <si>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</si>
  <si>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</si>
  <si>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</si>
  <si>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</si>
  <si>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</si>
  <si>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</si>
  <si>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</si>
  <si>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</si>
  <si>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</si>
  <si>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</si>
  <si>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</si>
  <si>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</si>
  <si>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</si>
  <si>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</si>
  <si>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</si>
  <si>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</si>
  <si>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</si>
  <si>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</si>
  <si>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</si>
  <si>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</si>
  <si>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</si>
  <si>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</si>
  <si>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</si>
  <si>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</si>
  <si>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</si>
  <si>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</si>
  <si>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</si>
  <si>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</si>
  <si>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</si>
  <si>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</si>
  <si>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</si>
  <si>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</si>
  <si>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</si>
  <si>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</si>
  <si>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</si>
  <si>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</si>
  <si>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</si>
  <si>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</si>
  <si>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</si>
  <si>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</si>
  <si>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</si>
  <si>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</si>
  <si>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</si>
  <si>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</si>
  <si>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</si>
  <si>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</si>
  <si>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</si>
  <si>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</si>
  <si>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</si>
  <si>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</si>
  <si>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</si>
  <si>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</si>
  <si>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</si>
  <si>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</si>
  <si>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</si>
  <si>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</si>
  <si>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</si>
  <si>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</si>
  <si>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</si>
  <si>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</si>
  <si>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</si>
  <si>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</si>
  <si>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</si>
  <si>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</si>
  <si>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</si>
  <si>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</si>
  <si>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</si>
  <si>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</si>
  <si>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</si>
  <si>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</si>
  <si>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</si>
  <si>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</si>
  <si>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</si>
  <si>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</si>
  <si>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</si>
  <si>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</si>
  <si>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</si>
  <si>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</si>
  <si>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</si>
  <si>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</si>
  <si>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</si>
  <si>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</si>
  <si>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</si>
  <si>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</si>
  <si>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</si>
  <si>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</si>
  <si>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</si>
  <si>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</si>
  <si>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</si>
  <si>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</si>
  <si>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</si>
  <si>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</si>
  <si>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</si>
  <si>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</si>
  <si>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</si>
  <si>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</si>
  <si>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</si>
  <si>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</si>
  <si>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</si>
  <si>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</si>
  <si>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</si>
  <si>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</si>
  <si>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</si>
  <si>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</si>
  <si>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</si>
  <si>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</si>
  <si>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</si>
  <si>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</si>
  <si>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</si>
  <si>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</si>
  <si>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</si>
  <si>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</si>
  <si>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</si>
  <si>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</si>
  <si>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</si>
  <si>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</si>
  <si>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</si>
  <si>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</si>
  <si>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</si>
  <si>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</si>
  <si>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</si>
  <si>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</si>
  <si>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</si>
  <si>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</si>
  <si>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</si>
  <si>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</si>
  <si>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</si>
  <si>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</si>
  <si>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</si>
  <si>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</si>
  <si>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</si>
  <si>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</si>
  <si>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</si>
  <si>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</si>
  <si>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</si>
  <si>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</si>
  <si>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</si>
  <si>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</si>
  <si>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</si>
  <si>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</si>
  <si>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</si>
  <si>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</si>
  <si>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</si>
  <si>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</si>
  <si>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</si>
  <si>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</si>
  <si>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</si>
  <si>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</si>
  <si>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</si>
  <si>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</si>
  <si>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</si>
  <si>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</si>
  <si>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</si>
  <si>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</si>
  <si>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</si>
  <si>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</si>
  <si>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</si>
  <si>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</si>
  <si>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</si>
  <si>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</si>
  <si>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</si>
  <si>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</si>
  <si>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</si>
  <si>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</si>
  <si>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</si>
  <si>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</si>
  <si>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</si>
  <si>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</si>
  <si>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</si>
  <si>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</si>
  <si>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</si>
  <si>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</si>
  <si>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</si>
  <si>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</si>
  <si>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</si>
  <si>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</si>
  <si>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</si>
  <si>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</si>
  <si>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</si>
  <si>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</si>
  <si>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</si>
  <si>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</si>
  <si>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</si>
  <si>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</si>
  <si>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</si>
  <si>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</si>
  <si>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</si>
  <si>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</si>
  <si>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</si>
  <si>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</si>
  <si>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</si>
  <si>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</si>
  <si>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</si>
  <si>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</si>
  <si>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</si>
  <si>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</si>
  <si>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</si>
  <si>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</si>
  <si>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</si>
  <si>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</si>
  <si>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</si>
  <si>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</si>
  <si>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</si>
  <si>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</si>
  <si>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</si>
  <si>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</si>
  <si>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</si>
  <si>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</si>
  <si>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</si>
  <si>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</si>
  <si>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</si>
  <si>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</si>
  <si>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</si>
  <si>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</si>
  <si>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</si>
  <si>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</si>
  <si>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</si>
  <si>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</si>
  <si>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</si>
  <si>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</si>
  <si>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</si>
  <si>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</si>
  <si>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</si>
  <si>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</si>
  <si>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</si>
  <si>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</si>
  <si>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</si>
  <si>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</si>
  <si>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</si>
  <si>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</si>
  <si>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</si>
  <si>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</si>
  <si>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</si>
  <si>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</si>
  <si>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</si>
  <si>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</si>
  <si>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</si>
  <si>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</si>
  <si>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</si>
  <si>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</si>
  <si>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</si>
  <si>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</si>
  <si>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</si>
  <si>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</si>
  <si>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</si>
  <si>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</si>
  <si>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</si>
  <si>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</si>
  <si>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</si>
  <si>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</si>
  <si>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</si>
  <si>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</si>
  <si>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</si>
  <si>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</si>
  <si>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</si>
  <si>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</si>
  <si>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</si>
  <si>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</si>
  <si>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</si>
  <si>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</si>
  <si>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</si>
  <si>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</si>
  <si>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</si>
  <si>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</si>
  <si>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</si>
  <si>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</si>
  <si>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</si>
  <si>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</si>
  <si>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</si>
  <si>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</si>
  <si>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</si>
  <si>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</si>
  <si>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</si>
  <si>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</si>
  <si>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</si>
  <si>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</si>
  <si>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</si>
  <si>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</si>
  <si>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</si>
  <si>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</si>
  <si>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</si>
  <si>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</si>
  <si>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</si>
  <si>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</si>
  <si>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</si>
  <si>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</si>
  <si>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</si>
  <si>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</si>
  <si>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</si>
  <si>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</si>
  <si>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</si>
  <si>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</si>
  <si>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</si>
  <si>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</si>
  <si>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</si>
  <si>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</si>
  <si>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</si>
  <si>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</si>
  <si>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</si>
  <si>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</si>
  <si>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</si>
  <si>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</si>
  <si>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</si>
  <si>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</si>
  <si>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</si>
  <si>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</si>
  <si>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</si>
  <si>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</si>
  <si>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</si>
  <si>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</si>
  <si>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</si>
  <si>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</si>
  <si>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</si>
  <si>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</si>
  <si>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</si>
  <si>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</si>
  <si>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</si>
  <si>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</si>
  <si>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</si>
  <si>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</si>
  <si>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</si>
  <si>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</si>
  <si>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</si>
  <si>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</si>
  <si>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</si>
  <si>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</si>
  <si>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</si>
  <si>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</si>
  <si>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</si>
  <si>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</si>
  <si>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</si>
  <si>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</si>
  <si>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</si>
  <si>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</si>
  <si>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</si>
  <si>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</si>
  <si>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</si>
  <si>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</si>
  <si>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</si>
  <si>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</si>
  <si>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</si>
  <si>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</si>
  <si>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</si>
  <si>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</si>
  <si>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</si>
  <si>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</si>
  <si>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</si>
  <si>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</si>
  <si>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</si>
  <si>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</si>
  <si>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</si>
  <si>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</si>
  <si>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</si>
  <si>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</si>
  <si>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</si>
  <si>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</si>
  <si>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</si>
  <si>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</si>
  <si>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</si>
  <si>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</si>
  <si>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</si>
  <si>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</si>
  <si>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</si>
  <si>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</si>
  <si>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</si>
  <si>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</si>
  <si>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</si>
  <si>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</si>
  <si>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</si>
  <si>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</si>
  <si>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</si>
  <si>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</si>
  <si>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</si>
  <si>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</si>
  <si>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</si>
  <si>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</si>
  <si>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</si>
  <si>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</si>
  <si>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</si>
  <si>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</si>
  <si>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</si>
  <si>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</si>
  <si>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</si>
  <si>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</si>
  <si>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</si>
  <si>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</si>
  <si>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</si>
  <si>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</si>
  <si>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</si>
  <si>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</si>
  <si>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</si>
  <si>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</si>
  <si>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</si>
  <si>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</si>
  <si>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</si>
  <si>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</si>
  <si>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</si>
  <si>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</si>
  <si>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</si>
  <si>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</si>
  <si>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</si>
  <si>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</si>
  <si>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</si>
  <si>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</si>
  <si>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</si>
  <si>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</si>
  <si>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</si>
  <si>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</si>
  <si>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</si>
  <si>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</si>
  <si>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</si>
  <si>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</si>
  <si>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</si>
  <si>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</si>
  <si>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</si>
  <si>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</si>
  <si>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</si>
  <si>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</si>
  <si>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</si>
  <si>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</si>
  <si>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</si>
  <si>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</si>
  <si>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</si>
  <si>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</si>
  <si>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</si>
  <si>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</si>
  <si>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</si>
  <si>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</si>
  <si>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</si>
  <si>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</si>
  <si>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</si>
  <si>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</si>
  <si>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</si>
  <si>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</si>
  <si>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</si>
  <si>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</si>
  <si>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</si>
  <si>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</si>
  <si>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</si>
  <si>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</si>
  <si>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</si>
  <si>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</si>
  <si>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</si>
  <si>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</si>
  <si>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</si>
  <si>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</si>
  <si>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</si>
  <si>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</si>
  <si>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</si>
  <si>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</si>
  <si>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</si>
  <si>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</si>
  <si>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</si>
  <si>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</si>
  <si>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</si>
  <si>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</si>
  <si>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</si>
  <si>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</si>
  <si>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</si>
  <si>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</si>
  <si>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</si>
  <si>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</si>
  <si>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</si>
  <si>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</si>
  <si>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</si>
  <si>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</si>
  <si>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</si>
  <si>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</si>
  <si>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</si>
  <si>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</si>
  <si>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</si>
  <si>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</si>
  <si>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</si>
  <si>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</si>
  <si>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</si>
  <si>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</si>
  <si>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</si>
  <si>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</si>
  <si>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</si>
  <si>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</si>
  <si>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</si>
  <si>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</si>
  <si>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</si>
  <si>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</si>
  <si>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</si>
  <si>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</si>
  <si>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</si>
  <si>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</si>
  <si>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</si>
  <si>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</si>
  <si>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</si>
  <si>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</si>
  <si>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</si>
  <si>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</si>
  <si>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</si>
  <si>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</si>
  <si>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</si>
  <si>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</si>
  <si>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</si>
  <si>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</si>
  <si>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</si>
  <si>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</si>
  <si>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</si>
  <si>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</si>
  <si>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</si>
  <si>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</si>
  <si>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</si>
  <si>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</si>
  <si>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</si>
  <si>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</si>
  <si>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</si>
  <si>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</si>
  <si>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</si>
  <si>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</si>
  <si>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</si>
  <si>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</si>
  <si>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</si>
  <si>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</si>
  <si>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</si>
  <si>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</si>
  <si>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</si>
  <si>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</si>
  <si>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</si>
  <si>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</si>
  <si>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</si>
  <si>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</si>
  <si>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</si>
  <si>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</si>
  <si>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</si>
  <si>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</si>
  <si>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</si>
  <si>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</si>
  <si>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</si>
  <si>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</si>
  <si>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</si>
  <si>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</si>
  <si>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</si>
  <si>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</si>
  <si>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</si>
  <si>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</si>
  <si>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</si>
  <si>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</si>
  <si>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</si>
  <si>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</si>
  <si>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</si>
  <si>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</si>
  <si>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</si>
  <si>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</si>
  <si>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</si>
  <si>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</si>
  <si>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</si>
  <si>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</si>
  <si>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</si>
  <si>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</si>
  <si>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</si>
  <si>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</si>
  <si>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</si>
  <si>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</si>
  <si>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</si>
  <si>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</si>
  <si>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</si>
  <si>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</si>
  <si>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</si>
  <si>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</si>
  <si>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</si>
  <si>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</si>
  <si>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</si>
  <si>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</si>
  <si>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</si>
  <si>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</si>
  <si>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</si>
  <si>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</si>
  <si>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</si>
  <si>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</si>
  <si>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</si>
  <si>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</si>
  <si>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</si>
  <si>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</si>
  <si>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</si>
  <si>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</si>
  <si>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</si>
  <si>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</si>
  <si>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</si>
  <si>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</si>
  <si>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</si>
  <si>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</si>
  <si>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</si>
  <si>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</si>
  <si>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</si>
  <si>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</si>
  <si>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</si>
  <si>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</si>
  <si>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</si>
  <si>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</si>
  <si>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</si>
  <si>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</si>
  <si>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</si>
  <si>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</si>
  <si>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</si>
  <si>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</si>
  <si>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</si>
  <si>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</si>
  <si>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</si>
  <si>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</si>
  <si>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</si>
  <si>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</si>
  <si>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</si>
  <si>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</si>
  <si>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</si>
  <si>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</si>
  <si>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</si>
  <si>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</si>
  <si>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</si>
  <si>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</si>
  <si>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</si>
  <si>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</si>
  <si>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</si>
  <si>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</si>
  <si>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</si>
  <si>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</si>
  <si>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</si>
  <si>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</si>
  <si>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</si>
  <si>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</si>
  <si>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</si>
  <si>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</si>
  <si>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</si>
  <si>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</si>
  <si>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</si>
  <si>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</si>
  <si>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</si>
  <si>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</si>
  <si>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</si>
  <si>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</si>
  <si>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</si>
  <si>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</si>
  <si>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</si>
  <si>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</si>
  <si>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</si>
  <si>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</si>
  <si>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</si>
  <si>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</si>
  <si>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</si>
  <si>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</si>
  <si>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</si>
  <si>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</si>
  <si>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</si>
  <si>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</si>
  <si>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</si>
  <si>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</si>
  <si>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</si>
  <si>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</si>
  <si>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</si>
  <si>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</si>
  <si>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</si>
  <si>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</si>
  <si>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</si>
  <si>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</si>
  <si>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</si>
  <si>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</si>
  <si>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</si>
  <si>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</si>
  <si>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</si>
  <si>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</si>
  <si>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</si>
  <si>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</si>
  <si>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</si>
  <si>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</si>
  <si>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</si>
  <si>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</si>
  <si>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</si>
  <si>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</si>
  <si>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</si>
  <si>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</si>
  <si>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</si>
  <si>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</si>
  <si>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</si>
  <si>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</si>
  <si>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</si>
  <si>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</si>
  <si>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</si>
  <si>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</si>
  <si>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</si>
  <si>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</si>
  <si>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</si>
  <si>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</si>
  <si>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</si>
  <si>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</si>
  <si>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</si>
  <si>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</si>
  <si>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</si>
  <si>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</si>
  <si>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</si>
  <si>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</si>
  <si>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</si>
  <si>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</si>
  <si>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</si>
  <si>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</si>
  <si>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</si>
  <si>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</si>
  <si>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</si>
  <si>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</si>
  <si>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</si>
  <si>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</si>
  <si>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</si>
  <si>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</si>
  <si>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</si>
  <si>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</si>
  <si>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</si>
  <si>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</si>
  <si>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</si>
  <si>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</si>
  <si>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</si>
  <si>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</si>
  <si>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</si>
  <si>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</si>
  <si>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</si>
  <si>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</si>
  <si>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</si>
  <si>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</si>
  <si>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</si>
  <si>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</si>
  <si>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</si>
  <si>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</si>
  <si>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</si>
  <si>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</si>
  <si>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</si>
  <si>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</si>
  <si>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</si>
  <si>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</si>
  <si>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</si>
  <si>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</si>
  <si>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</si>
  <si>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</si>
  <si>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</si>
  <si>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</si>
  <si>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</si>
  <si>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</si>
  <si>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</si>
  <si>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</si>
  <si>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</si>
  <si>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</si>
  <si>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</si>
  <si>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</si>
  <si>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</si>
  <si>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</si>
  <si>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</si>
  <si>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</si>
  <si>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</si>
  <si>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</si>
  <si>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</si>
  <si>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</si>
  <si>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</si>
  <si>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</si>
  <si>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</si>
  <si>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</si>
  <si>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</si>
  <si>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</si>
  <si>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</si>
  <si>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</si>
  <si>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</si>
  <si>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</si>
  <si>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</si>
  <si>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</si>
  <si>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</si>
  <si>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</si>
  <si>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</si>
  <si>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</si>
  <si>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</si>
  <si>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</si>
  <si>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</si>
  <si>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</si>
  <si>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</si>
  <si>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</si>
  <si>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</si>
  <si>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</si>
  <si>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</si>
  <si>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</si>
  <si>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</si>
  <si>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</si>
  <si>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</si>
  <si>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</si>
  <si>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</si>
  <si>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</si>
  <si>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</si>
  <si>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</si>
  <si>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</si>
  <si>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</si>
  <si>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</si>
  <si>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</si>
  <si>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</si>
  <si>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</si>
  <si>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</si>
  <si>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</si>
  <si>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</si>
  <si>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</si>
  <si>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</si>
  <si>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</si>
  <si>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</si>
  <si>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</si>
  <si>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</si>
  <si>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</si>
  <si>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</si>
  <si>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</si>
  <si>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</si>
  <si>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</si>
  <si>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</si>
  <si>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</si>
  <si>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</si>
  <si>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</si>
  <si>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</si>
  <si>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</si>
  <si>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</si>
  <si>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</si>
  <si>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</si>
  <si>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</si>
  <si>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</si>
  <si>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</si>
  <si>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</si>
  <si>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</si>
  <si>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</si>
  <si>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</si>
  <si>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</si>
  <si>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</si>
  <si>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</si>
  <si>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</si>
  <si>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</si>
  <si>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</si>
  <si>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</si>
  <si>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</si>
  <si>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</si>
  <si>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</si>
  <si>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</si>
  <si>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</si>
  <si>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</si>
  <si>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</si>
  <si>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</si>
  <si>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</si>
  <si>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</si>
  <si>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</si>
  <si>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</si>
  <si>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</si>
  <si>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</si>
  <si>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</si>
  <si>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</si>
  <si>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</si>
  <si>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</si>
  <si>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</si>
  <si>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</si>
  <si>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</si>
  <si>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</si>
  <si>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</si>
  <si>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</si>
  <si>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</si>
  <si>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</si>
  <si>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</si>
  <si>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</si>
  <si>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</si>
  <si>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</si>
  <si>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</si>
  <si>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</si>
  <si>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</si>
  <si>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</si>
  <si>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</si>
  <si>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</si>
  <si>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</si>
  <si>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</si>
  <si>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</si>
  <si>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</si>
  <si>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</si>
  <si>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</si>
  <si>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</si>
  <si>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</si>
  <si>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</si>
  <si>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</si>
  <si>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</si>
  <si>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</si>
  <si>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</si>
  <si>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</si>
  <si>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</si>
  <si>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</si>
  <si>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</si>
  <si>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</si>
  <si>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</si>
  <si>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</si>
  <si>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</si>
  <si>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</si>
  <si>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</si>
  <si>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</si>
  <si>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</si>
  <si>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</si>
  <si>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</si>
  <si>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</si>
  <si>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</si>
  <si>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</si>
  <si>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</si>
  <si>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</si>
  <si>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</si>
  <si>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</si>
  <si>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</si>
  <si>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</si>
  <si>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</si>
  <si>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</si>
  <si>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</si>
  <si>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</si>
  <si>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</si>
  <si>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</si>
  <si>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</si>
  <si>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</si>
  <si>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</si>
  <si>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</si>
  <si>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</si>
  <si>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</si>
  <si>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</si>
  <si>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</si>
  <si>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</si>
  <si>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</si>
  <si>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</si>
  <si>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</si>
  <si>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</si>
  <si>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</si>
  <si>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</si>
  <si>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</si>
  <si>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</si>
  <si>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</si>
  <si>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</si>
  <si>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</si>
  <si>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</si>
  <si>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</si>
  <si>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</si>
  <si>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</si>
  <si>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</si>
  <si>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</si>
  <si>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</si>
  <si>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</si>
  <si>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</si>
  <si>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</si>
  <si>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</si>
  <si>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</si>
  <si>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</si>
  <si>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</si>
  <si>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</si>
  <si>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</si>
  <si>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</si>
  <si>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</si>
  <si>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</si>
  <si>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</si>
  <si>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</si>
  <si>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</si>
  <si>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</si>
  <si>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</si>
  <si>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</si>
  <si>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</si>
  <si>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</si>
  <si>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</si>
  <si>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</si>
  <si>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</si>
  <si>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</si>
  <si>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</si>
  <si>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</si>
  <si>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</si>
  <si>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</si>
  <si>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</si>
  <si>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</si>
  <si>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</si>
  <si>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</si>
  <si>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</si>
  <si>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</si>
  <si>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</si>
  <si>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</si>
  <si>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</si>
  <si>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</si>
  <si>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</si>
  <si>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</si>
  <si>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</si>
  <si>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</si>
  <si>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</si>
  <si>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</si>
  <si>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</si>
  <si>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</si>
  <si>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</si>
  <si>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</si>
  <si>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</si>
  <si>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</si>
  <si>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</si>
  <si>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</si>
  <si>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</si>
  <si>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</si>
  <si>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</si>
  <si>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</si>
  <si>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</si>
  <si>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</si>
  <si>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</si>
  <si>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</si>
  <si>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</si>
  <si>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</si>
  <si>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</si>
  <si>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</si>
  <si>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</si>
  <si>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</si>
  <si>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</si>
  <si>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</si>
  <si>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</si>
  <si>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</si>
  <si>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</si>
  <si>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</si>
  <si>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</si>
  <si>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</si>
  <si>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</si>
  <si>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</si>
  <si>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</si>
  <si>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</si>
  <si>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</si>
  <si>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</si>
  <si>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</si>
  <si>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</si>
  <si>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</si>
  <si>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</si>
  <si>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</si>
  <si>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</si>
  <si>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</si>
  <si>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</si>
  <si>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</si>
  <si>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</si>
  <si>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</si>
  <si>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</si>
  <si>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</si>
  <si>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</si>
  <si>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</si>
  <si>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</si>
  <si>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</si>
  <si>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</si>
  <si>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</si>
  <si>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</si>
  <si>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</si>
  <si>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</si>
  <si>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</si>
  <si>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</si>
  <si>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</si>
  <si>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</si>
  <si>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</si>
  <si>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</si>
  <si>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</si>
  <si>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</si>
  <si>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</si>
  <si>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</si>
  <si>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</si>
  <si>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</si>
  <si>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</si>
  <si>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</si>
  <si>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</si>
  <si>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</si>
  <si>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</si>
  <si>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</si>
  <si>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</si>
  <si>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</si>
  <si>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</si>
  <si>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</si>
  <si>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</si>
  <si>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</si>
  <si>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</si>
  <si>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</si>
  <si>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</si>
  <si>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</si>
  <si>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</si>
  <si>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</si>
  <si>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</si>
  <si>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</si>
  <si>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</si>
  <si>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</si>
  <si>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</si>
  <si>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</si>
  <si>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</si>
  <si>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</si>
  <si>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</si>
  <si>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</si>
  <si>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</si>
  <si>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</si>
  <si>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</si>
  <si>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</si>
  <si>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</si>
  <si>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</si>
  <si>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</si>
  <si>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</si>
  <si>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</si>
  <si>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</si>
  <si>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</si>
  <si>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</si>
  <si>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</si>
  <si>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</si>
  <si>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</si>
  <si>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</si>
  <si>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</si>
  <si>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</si>
  <si>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</si>
  <si>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</si>
  <si>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</si>
  <si>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</si>
  <si>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</si>
  <si>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</si>
  <si>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</si>
  <si>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</si>
  <si>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</si>
  <si>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</si>
  <si>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</si>
  <si>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</si>
  <si>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</si>
  <si>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</si>
  <si>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</si>
  <si>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</si>
  <si>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</si>
  <si>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</si>
  <si>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</si>
  <si>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</si>
  <si>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</si>
  <si>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</si>
  <si>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</si>
  <si>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</si>
  <si>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</si>
  <si>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</si>
  <si>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</si>
  <si>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</si>
  <si>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</si>
  <si>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</si>
  <si>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</si>
  <si>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</si>
  <si>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</si>
  <si>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</si>
  <si>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</si>
  <si>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</si>
  <si>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</si>
  <si>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</si>
  <si>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</si>
  <si>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</si>
  <si>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</si>
  <si>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</si>
  <si>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</si>
  <si>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</si>
  <si>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</si>
  <si>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</si>
  <si>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</si>
  <si>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</si>
  <si>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</si>
  <si>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</si>
  <si>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</si>
  <si>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</si>
  <si>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</si>
  <si>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</si>
  <si>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</si>
  <si>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</si>
  <si>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</si>
  <si>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</si>
  <si>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</si>
  <si>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</si>
  <si>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</si>
  <si>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</si>
  <si>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</si>
  <si>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</si>
  <si>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</si>
  <si>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</si>
  <si>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</si>
  <si>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</si>
  <si>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</si>
  <si>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</si>
  <si>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</si>
  <si>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</si>
  <si>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</si>
  <si>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</si>
  <si>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</si>
  <si>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</si>
  <si>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</si>
  <si>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</si>
  <si>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</si>
  <si>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</si>
  <si>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</si>
  <si>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</si>
  <si>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</si>
  <si>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</si>
  <si>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</si>
  <si>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</si>
  <si>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</si>
  <si>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</si>
  <si>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</si>
  <si>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</si>
  <si>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</si>
  <si>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</si>
  <si>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</si>
  <si>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</si>
  <si>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</si>
  <si>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</si>
  <si>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</si>
  <si>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</si>
  <si>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</si>
  <si>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</si>
  <si>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</si>
  <si>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</si>
  <si>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</si>
  <si>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</si>
  <si>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</si>
  <si>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</si>
  <si>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</si>
  <si>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</si>
  <si>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</si>
  <si>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</si>
  <si>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</si>
  <si>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</si>
  <si>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</si>
  <si>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</si>
  <si>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</si>
  <si>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</si>
  <si>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</si>
  <si>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</si>
  <si>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</si>
  <si>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</si>
  <si>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</si>
  <si>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</si>
  <si>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</si>
  <si>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</si>
  <si>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</si>
  <si>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</si>
  <si>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</si>
  <si>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</si>
  <si>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</si>
  <si>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</si>
  <si>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</si>
  <si>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</si>
  <si>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</si>
  <si>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</si>
  <si>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</si>
  <si>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</si>
  <si>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</si>
  <si>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</si>
  <si>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</si>
  <si>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</si>
  <si>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</si>
  <si>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</si>
  <si>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</si>
  <si>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</si>
  <si>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</si>
  <si>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</si>
  <si>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</si>
  <si>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</si>
  <si>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</si>
  <si>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</si>
  <si>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</si>
  <si>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</si>
  <si>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</si>
  <si>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</si>
  <si>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</si>
  <si>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</si>
  <si>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</si>
  <si>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</si>
  <si>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</si>
  <si>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</si>
  <si>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</si>
  <si>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</si>
  <si>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</si>
  <si>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</si>
  <si>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</si>
  <si>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</si>
  <si>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</si>
  <si>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</si>
  <si>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</si>
  <si>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</si>
  <si>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</si>
  <si>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</si>
  <si>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</si>
  <si>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</si>
  <si>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</si>
  <si>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</si>
  <si>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</si>
  <si>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</si>
  <si>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</si>
  <si>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</si>
  <si>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</si>
  <si>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</si>
  <si>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</si>
  <si>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</si>
  <si>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</si>
  <si>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</si>
  <si>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</si>
  <si>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</si>
  <si>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</si>
  <si>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</si>
  <si>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</si>
  <si>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</si>
  <si>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</si>
  <si>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</si>
  <si>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</si>
  <si>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</si>
  <si>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</si>
  <si>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</si>
  <si>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</si>
  <si>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</si>
  <si>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</si>
  <si>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</si>
  <si>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</si>
  <si>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</si>
  <si>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</si>
  <si>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</si>
  <si>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</si>
  <si>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</si>
  <si>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</si>
  <si>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</si>
  <si>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</si>
  <si>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</si>
  <si>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</si>
  <si>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</si>
  <si>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</si>
  <si>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</si>
  <si>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</si>
  <si>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</si>
  <si>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</si>
  <si>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</si>
  <si>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</si>
  <si>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</si>
  <si>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</si>
  <si>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</si>
  <si>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</si>
  <si>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</si>
  <si>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</si>
  <si>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</si>
  <si>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</si>
  <si>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</si>
  <si>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</si>
  <si>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</si>
  <si>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</si>
  <si>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</si>
  <si>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</si>
  <si>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</si>
  <si>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</si>
  <si>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</si>
  <si>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</si>
  <si>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</si>
  <si>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</si>
  <si>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</si>
  <si>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</si>
  <si>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</si>
  <si>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</si>
  <si>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</si>
  <si>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</si>
  <si>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</si>
  <si>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</si>
  <si>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</si>
  <si>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</si>
  <si>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</si>
  <si>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</si>
  <si>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</si>
  <si>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</si>
  <si>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</si>
  <si>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</si>
  <si>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</si>
  <si>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</si>
  <si>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</si>
  <si>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</si>
  <si>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</si>
  <si>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</si>
  <si>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</si>
  <si>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</si>
  <si>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</si>
  <si>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</si>
  <si>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</si>
  <si>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</si>
  <si>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</si>
  <si>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</si>
  <si>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</si>
  <si>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</si>
  <si>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</si>
  <si>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</si>
  <si>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</si>
  <si>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</si>
  <si>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</si>
  <si>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</si>
  <si>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</si>
  <si>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</si>
  <si>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</si>
  <si>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</si>
  <si>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</si>
  <si>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</si>
  <si>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</si>
  <si>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</si>
  <si>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</si>
  <si>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</si>
  <si>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</si>
  <si>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</si>
  <si>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</si>
  <si>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</si>
  <si>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</si>
  <si>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</si>
  <si>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</si>
  <si>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</si>
  <si>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</si>
  <si>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</si>
  <si>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</si>
  <si>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</si>
  <si>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</si>
  <si>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</si>
  <si>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</si>
  <si>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</si>
  <si>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</si>
  <si>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</si>
  <si>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</si>
  <si>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</si>
  <si>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</si>
  <si>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</si>
  <si>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</si>
  <si>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</si>
  <si>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</si>
  <si>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</si>
  <si>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</si>
  <si>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</si>
  <si>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</si>
  <si>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</si>
  <si>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</si>
  <si>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</si>
  <si>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</si>
  <si>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</si>
  <si>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</si>
  <si>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</si>
  <si>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</si>
  <si>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</si>
  <si>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</si>
  <si>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</si>
  <si>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</si>
  <si>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</si>
  <si>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</si>
  <si>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</si>
  <si>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</si>
  <si>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</si>
  <si>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</si>
  <si>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</si>
  <si>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</si>
  <si>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</si>
  <si>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</si>
  <si>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</si>
  <si>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</si>
  <si>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</si>
  <si>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</si>
  <si>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</si>
  <si>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</si>
  <si>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</si>
  <si>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</si>
  <si>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</si>
  <si>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</si>
  <si>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</si>
  <si>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</si>
  <si>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</si>
  <si>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</si>
  <si>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</si>
  <si>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</si>
  <si>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</si>
  <si>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</si>
  <si>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</si>
  <si>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</si>
  <si>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</si>
  <si>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</si>
  <si>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</si>
  <si>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</si>
  <si>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</si>
  <si>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</si>
  <si>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</si>
  <si>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</si>
  <si>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</si>
  <si>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</si>
  <si>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</si>
  <si>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</si>
  <si>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</si>
  <si>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</si>
  <si>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</si>
  <si>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</si>
  <si>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</si>
  <si>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</si>
  <si>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</si>
  <si>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</si>
  <si>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</si>
  <si>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</si>
  <si>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</si>
  <si>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</si>
  <si>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</si>
  <si>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</si>
  <si>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</si>
  <si>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</si>
  <si>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</si>
  <si>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</si>
  <si>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</si>
  <si>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</si>
  <si>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</si>
  <si>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</si>
  <si>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</si>
  <si>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</si>
  <si>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</si>
  <si>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</si>
  <si>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</si>
  <si>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</si>
  <si>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</si>
  <si>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</si>
  <si>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</si>
  <si>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</si>
  <si>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</si>
  <si>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</si>
  <si>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</si>
  <si>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</si>
  <si>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</si>
  <si>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</si>
  <si>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</si>
  <si>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</si>
  <si>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</si>
  <si>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</si>
  <si>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</si>
  <si>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</si>
  <si>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</si>
  <si>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</si>
  <si>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</si>
  <si>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</si>
  <si>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</si>
  <si>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</si>
  <si>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</si>
  <si>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</si>
  <si>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</si>
  <si>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</si>
  <si>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</si>
  <si>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</si>
  <si>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</si>
  <si>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</si>
  <si>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</si>
  <si>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</si>
  <si>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</si>
  <si>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</si>
  <si>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</si>
  <si>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</si>
  <si>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</si>
  <si>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</si>
  <si>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</si>
  <si>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</si>
  <si>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</si>
  <si>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</si>
  <si>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</si>
  <si>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</si>
  <si>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</si>
  <si>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</si>
  <si>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</si>
  <si>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</si>
  <si>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</si>
  <si>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</si>
  <si>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</si>
  <si>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</si>
  <si>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</si>
  <si>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</si>
  <si>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</si>
  <si>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</si>
  <si>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</si>
  <si>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</si>
  <si>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</si>
  <si>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</si>
  <si>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</si>
  <si>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</si>
  <si>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</si>
  <si>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</si>
  <si>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</si>
  <si>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</si>
  <si>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</si>
  <si>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</si>
  <si>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</si>
  <si>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</si>
  <si>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</si>
  <si>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</si>
  <si>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</si>
  <si>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</si>
  <si>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</si>
  <si>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</si>
  <si>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</si>
  <si>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</si>
  <si>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</si>
  <si>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</si>
  <si>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</si>
  <si>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</si>
  <si>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</si>
  <si>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</si>
  <si>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</si>
  <si>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</si>
  <si>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</si>
  <si>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</si>
  <si>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</si>
  <si>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</si>
  <si>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</si>
  <si>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</si>
  <si>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</si>
  <si>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</si>
  <si>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</si>
  <si>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</si>
  <si>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</si>
  <si>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</si>
  <si>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</si>
  <si>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</si>
  <si>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</si>
  <si>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</si>
  <si>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</si>
  <si>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</si>
  <si>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</si>
  <si>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</si>
  <si>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</si>
  <si>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</si>
  <si>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</si>
  <si>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</si>
  <si>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</si>
  <si>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</si>
  <si>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</si>
  <si>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</si>
  <si>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</si>
  <si>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</si>
  <si>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</si>
  <si>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</si>
  <si>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</si>
  <si>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</si>
  <si>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</si>
  <si>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</si>
  <si>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</si>
  <si>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</si>
  <si>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</si>
  <si>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</si>
  <si>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</si>
  <si>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</si>
  <si>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</si>
  <si>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</si>
  <si>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</si>
  <si>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</si>
  <si>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</si>
  <si>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</si>
  <si>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</si>
  <si>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</si>
  <si>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</si>
  <si>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</si>
  <si>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</si>
  <si>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</si>
  <si>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</si>
  <si>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</si>
  <si>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</si>
  <si>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</si>
  <si>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</si>
  <si>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</si>
  <si>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</si>
  <si>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</si>
  <si>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</si>
  <si>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</si>
  <si>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</si>
  <si>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</si>
  <si>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</si>
  <si>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</si>
  <si>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</si>
  <si>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</si>
  <si>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</si>
  <si>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</si>
  <si>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</si>
  <si>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</si>
  <si>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</si>
  <si>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</si>
  <si>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</si>
  <si>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</si>
  <si>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</si>
  <si>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</si>
  <si>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</si>
  <si>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</si>
  <si>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</si>
  <si>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</si>
  <si>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</si>
  <si>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</si>
  <si>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</si>
  <si>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</si>
  <si>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</si>
  <si>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</si>
  <si>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</si>
  <si>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</si>
  <si>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</si>
  <si>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</si>
  <si>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</si>
  <si>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</si>
  <si>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</si>
  <si>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</si>
  <si>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</si>
  <si>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</si>
  <si>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</si>
  <si>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</si>
  <si>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</si>
  <si>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</si>
  <si>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</si>
  <si>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</si>
  <si>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</si>
  <si>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</si>
  <si>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</si>
  <si>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</si>
  <si>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</si>
  <si>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</si>
  <si>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</si>
  <si>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</si>
  <si>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</si>
  <si>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</si>
  <si>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</si>
  <si>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</si>
  <si>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</si>
  <si>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</si>
  <si>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</si>
  <si>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</si>
  <si>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</si>
  <si>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</si>
  <si>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</si>
  <si>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</si>
  <si>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</si>
  <si>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</si>
  <si>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</si>
  <si>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</si>
  <si>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</si>
  <si>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</si>
  <si>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</si>
  <si>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</si>
  <si>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</si>
  <si>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</si>
  <si>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</si>
  <si>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</si>
  <si>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</si>
  <si>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</si>
  <si>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</si>
  <si>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</si>
  <si>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</si>
  <si>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</si>
  <si>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</si>
  <si>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</si>
  <si>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</si>
  <si>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</si>
  <si>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</si>
  <si>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</si>
  <si>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</si>
  <si>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</si>
  <si>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</si>
  <si>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</si>
  <si>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</si>
  <si>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</si>
  <si>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</si>
  <si>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</si>
  <si>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</si>
  <si>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</si>
  <si>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</si>
  <si>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</si>
  <si>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</si>
  <si>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</si>
  <si>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</si>
  <si>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</si>
  <si>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</si>
  <si>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</si>
  <si>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</si>
  <si>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</si>
  <si>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</si>
  <si>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</si>
  <si>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</si>
  <si>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</si>
  <si>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</si>
  <si>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</si>
  <si>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</si>
  <si>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</si>
  <si>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</si>
  <si>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</si>
  <si>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</si>
  <si>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</si>
  <si>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</si>
  <si>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</si>
  <si>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</si>
  <si>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</si>
  <si>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</si>
  <si>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</si>
  <si>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</si>
  <si>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</si>
  <si>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</si>
  <si>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</si>
  <si>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</si>
  <si>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</si>
  <si>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</si>
  <si>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</si>
  <si>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</si>
  <si>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</si>
  <si>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</si>
  <si>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</si>
  <si>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</si>
  <si>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</si>
  <si>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</si>
  <si>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</si>
  <si>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</si>
  <si>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</si>
  <si>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</si>
  <si>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</si>
  <si>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</si>
  <si>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</si>
  <si>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</si>
  <si>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</si>
  <si>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</si>
  <si>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</si>
  <si>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</si>
  <si>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</si>
  <si>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</si>
  <si>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</si>
  <si>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</si>
  <si>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</si>
  <si>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</si>
  <si>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</si>
  <si>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</si>
  <si>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</si>
  <si>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</si>
  <si>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</si>
  <si>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</si>
  <si>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</si>
  <si>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</si>
  <si>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</si>
  <si>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</si>
  <si>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</si>
  <si>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</si>
  <si>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</si>
  <si>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</si>
  <si>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</si>
  <si>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</si>
  <si>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</si>
  <si>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</si>
  <si>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</si>
  <si>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</si>
  <si>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</si>
  <si>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</si>
  <si>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</si>
  <si>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</si>
  <si>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</si>
  <si>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</si>
  <si>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</si>
  <si>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</si>
  <si>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</si>
  <si>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</si>
  <si>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</si>
  <si>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</si>
  <si>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</si>
  <si>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</si>
  <si>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</si>
  <si>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</si>
  <si>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</si>
  <si>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</si>
  <si>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</si>
  <si>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</si>
  <si>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</si>
  <si>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</si>
  <si>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</si>
  <si>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</si>
  <si>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</si>
  <si>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</si>
  <si>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</si>
  <si>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</si>
  <si>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</si>
  <si>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</si>
  <si>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</si>
  <si>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</si>
  <si>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</si>
  <si>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</si>
  <si>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</si>
  <si>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</si>
  <si>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</si>
  <si>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</si>
  <si>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</si>
  <si>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</si>
  <si>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</si>
  <si>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</si>
  <si>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</si>
  <si>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</si>
  <si>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</si>
  <si>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</si>
  <si>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</si>
  <si>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</si>
  <si>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</si>
  <si>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</si>
  <si>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</si>
  <si>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</si>
  <si>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</si>
  <si>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</si>
  <si>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</si>
  <si>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</si>
  <si>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</si>
  <si>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</si>
  <si>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</si>
  <si>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</si>
  <si>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</si>
  <si>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</si>
  <si>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</si>
  <si>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</si>
  <si>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</si>
  <si>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</si>
  <si>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</si>
  <si>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</si>
  <si>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</si>
  <si>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</si>
  <si>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</si>
  <si>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</si>
  <si>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</si>
  <si>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</si>
  <si>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</si>
  <si>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</si>
  <si>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</si>
  <si>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</si>
  <si>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</si>
  <si>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</si>
  <si>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</si>
  <si>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</si>
  <si>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</si>
  <si>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</si>
  <si>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</si>
  <si>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</si>
  <si>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</si>
  <si>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</si>
  <si>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</si>
  <si>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</si>
  <si>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</si>
  <si>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</si>
  <si>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</si>
  <si>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</si>
  <si>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</si>
  <si>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</si>
  <si>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</si>
  <si>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</si>
  <si>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</si>
  <si>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</si>
  <si>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</si>
  <si>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</si>
  <si>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</si>
  <si>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</si>
  <si>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</si>
  <si>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</si>
  <si>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</si>
  <si>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</si>
  <si>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</si>
  <si>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</si>
  <si>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</si>
  <si>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</si>
  <si>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</si>
  <si>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</si>
  <si>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</si>
  <si>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</si>
  <si>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</si>
  <si>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</si>
  <si>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</si>
  <si>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</si>
  <si>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</si>
  <si>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</si>
  <si>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</si>
  <si>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</si>
  <si>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</si>
  <si>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</si>
  <si>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</si>
  <si>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</si>
  <si>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</si>
  <si>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</si>
  <si>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</si>
  <si>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</si>
  <si>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</si>
  <si>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</si>
  <si>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</si>
  <si>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</si>
  <si>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</si>
  <si>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</si>
  <si>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</si>
  <si>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</si>
  <si>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</si>
  <si>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</si>
  <si>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</si>
  <si>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</si>
  <si>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</si>
  <si>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</si>
  <si>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</si>
  <si>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</si>
  <si>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</si>
  <si>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</si>
  <si>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</si>
  <si>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</si>
  <si>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</si>
  <si>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</si>
  <si>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</si>
  <si>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</si>
  <si>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</si>
  <si>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</si>
  <si>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</si>
  <si>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</si>
  <si>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</si>
  <si>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</si>
  <si>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</si>
  <si>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</si>
  <si>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</si>
  <si>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</si>
  <si>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</si>
  <si>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</si>
  <si>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</si>
  <si>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</si>
  <si>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</si>
  <si>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</si>
  <si>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</si>
  <si>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</si>
  <si>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</si>
  <si>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</si>
  <si>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</si>
  <si>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</si>
  <si>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</si>
  <si>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</si>
  <si>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</si>
  <si>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</si>
  <si>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</si>
  <si>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</si>
  <si>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</si>
  <si>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</si>
  <si>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</si>
  <si>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</si>
  <si>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</si>
  <si>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</si>
  <si>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</si>
  <si>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</si>
  <si>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</si>
  <si>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</si>
  <si>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</si>
  <si>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</si>
  <si>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</si>
  <si>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</si>
  <si>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</si>
  <si>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</si>
  <si>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</si>
  <si>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</si>
  <si>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</si>
  <si>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</si>
  <si>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</si>
  <si>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</si>
  <si>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</si>
  <si>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</si>
  <si>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</si>
  <si>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</si>
  <si>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</si>
  <si>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</si>
  <si>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</si>
  <si>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</si>
  <si>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</si>
  <si>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</si>
  <si>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</si>
  <si>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</si>
  <si>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</si>
  <si>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</si>
  <si>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</si>
  <si>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</si>
  <si>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</si>
  <si>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</si>
  <si>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</si>
  <si>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</si>
  <si>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</si>
  <si>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</si>
  <si>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</si>
  <si>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</si>
  <si>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</si>
  <si>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</si>
  <si>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</si>
  <si>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</si>
  <si>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</si>
  <si>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</si>
  <si>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</si>
  <si>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</si>
  <si>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</si>
  <si>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</si>
  <si>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</si>
  <si>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</si>
  <si>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</si>
  <si>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</si>
  <si>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</si>
  <si>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</si>
  <si>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</si>
  <si>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</si>
  <si>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</si>
  <si>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</si>
  <si>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</si>
  <si>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</si>
  <si>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</si>
  <si>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</si>
  <si>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</si>
  <si>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</si>
  <si>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</si>
  <si>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</si>
  <si>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</si>
  <si>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</si>
  <si>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</si>
  <si>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</si>
  <si>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</si>
  <si>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</si>
  <si>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</si>
  <si>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</si>
  <si>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</si>
  <si>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</si>
  <si>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</si>
  <si>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</si>
  <si>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</si>
  <si>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</si>
  <si>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</si>
  <si>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</si>
  <si>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</si>
  <si>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</si>
  <si>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</si>
  <si>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</si>
  <si>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</si>
  <si>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</si>
  <si>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</si>
  <si>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</si>
  <si>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</si>
  <si>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</si>
  <si>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</si>
  <si>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</si>
  <si>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</si>
  <si>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</si>
  <si>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</si>
  <si>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</si>
  <si>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</si>
  <si>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</si>
  <si>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</si>
  <si>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</si>
  <si>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</si>
  <si>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</si>
  <si>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</si>
  <si>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</si>
  <si>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</si>
  <si>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</si>
  <si>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</si>
  <si>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</si>
  <si>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</si>
  <si>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</si>
  <si>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</si>
  <si>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</si>
  <si>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</si>
  <si>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</si>
  <si>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</si>
  <si>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</si>
  <si>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</si>
  <si>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</si>
  <si>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</si>
  <si>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</si>
  <si>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</si>
  <si>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</si>
  <si>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</si>
  <si>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</si>
  <si>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</si>
  <si>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</si>
  <si>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</si>
  <si>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</si>
  <si>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</si>
  <si>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</si>
  <si>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</si>
  <si>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</si>
  <si>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</si>
  <si>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</si>
  <si>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</si>
  <si>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</si>
  <si>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</si>
  <si>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</si>
  <si>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</si>
  <si>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</si>
  <si>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</si>
  <si>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</si>
  <si>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</si>
  <si>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</si>
  <si>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</si>
  <si>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</si>
  <si>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</si>
  <si>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</si>
  <si>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</si>
  <si>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</si>
  <si>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</si>
  <si>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</si>
  <si>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</si>
  <si>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</si>
  <si>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</si>
  <si>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</si>
  <si>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</si>
  <si>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</si>
  <si>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</si>
  <si>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</si>
  <si>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</si>
  <si>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</si>
  <si>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</si>
  <si>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</si>
  <si>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</si>
  <si>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</si>
  <si>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</si>
  <si>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</si>
  <si>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</si>
  <si>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</si>
  <si>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</si>
  <si>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</si>
  <si>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</si>
  <si>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</si>
  <si>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</si>
  <si>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</si>
  <si>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</si>
  <si>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</si>
  <si>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</si>
  <si>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</si>
  <si>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</si>
  <si>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</si>
  <si>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</si>
  <si>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</si>
  <si>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</si>
  <si>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</si>
  <si>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</si>
  <si>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</si>
  <si>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</si>
  <si>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</si>
  <si>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</si>
  <si>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</si>
  <si>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</si>
  <si>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</si>
  <si>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</si>
  <si>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</si>
  <si>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</si>
  <si>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</si>
  <si>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</si>
  <si>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</si>
  <si>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</si>
  <si>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</si>
  <si>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</si>
  <si>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</si>
  <si>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</si>
  <si>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</si>
  <si>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</si>
  <si>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</si>
  <si>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</si>
  <si>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</si>
  <si>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</si>
  <si>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</si>
  <si>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</si>
  <si>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</si>
  <si>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</si>
  <si>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</si>
  <si>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</si>
  <si>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</si>
  <si>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</si>
  <si>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</si>
  <si>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</si>
  <si>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</si>
  <si>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</si>
  <si>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</si>
  <si>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</si>
  <si>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</si>
  <si>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</si>
  <si>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</si>
  <si>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</si>
  <si>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</si>
  <si>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</si>
  <si>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</si>
  <si>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</si>
  <si>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</si>
  <si>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</si>
  <si>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</si>
  <si>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</si>
  <si>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</si>
  <si>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</si>
  <si>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</si>
  <si>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</si>
  <si>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</si>
  <si>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</si>
  <si>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</si>
  <si>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</si>
  <si>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</si>
  <si>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</si>
  <si>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</si>
  <si>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</si>
  <si>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</si>
  <si>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</si>
  <si>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</si>
  <si>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</si>
  <si>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</si>
  <si>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</si>
  <si>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</si>
  <si>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</si>
  <si>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</si>
  <si>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</si>
  <si>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</si>
  <si>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</si>
  <si>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</si>
  <si>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</si>
  <si>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</si>
  <si>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</si>
  <si>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</si>
  <si>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</si>
  <si>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</si>
  <si>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</si>
  <si>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</si>
  <si>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</si>
  <si>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</si>
  <si>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</si>
  <si>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</si>
  <si>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</si>
  <si>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</si>
  <si>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</si>
  <si>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</si>
  <si>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</si>
  <si>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</si>
  <si>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</si>
  <si>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</si>
  <si>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</si>
  <si>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</si>
  <si>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</si>
  <si>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</si>
  <si>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</si>
  <si>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</si>
  <si>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</si>
  <si>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</si>
  <si>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</si>
  <si>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</si>
  <si>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</si>
  <si>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</si>
  <si>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</si>
  <si>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</si>
  <si>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</si>
  <si>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</si>
  <si>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</si>
  <si>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</si>
  <si>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</si>
  <si>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</si>
  <si>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</si>
  <si>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</si>
  <si>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</si>
  <si>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</si>
  <si>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</si>
  <si>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</si>
  <si>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</si>
  <si>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</si>
  <si>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</si>
  <si>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</si>
  <si>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</si>
  <si>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</si>
  <si>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</si>
  <si>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</si>
  <si>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</si>
  <si>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</si>
  <si>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</si>
  <si>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</si>
  <si>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</si>
  <si>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</si>
  <si>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</si>
  <si>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</si>
  <si>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</si>
  <si>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</si>
  <si>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</si>
  <si>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</si>
  <si>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</si>
  <si>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</si>
  <si>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</si>
  <si>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</si>
  <si>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</si>
  <si>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</si>
  <si>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</si>
  <si>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</si>
  <si>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</si>
  <si>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</si>
  <si>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</si>
  <si>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</si>
  <si>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</si>
  <si>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</si>
  <si>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</si>
  <si>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</si>
  <si>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</si>
  <si>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</si>
  <si>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</si>
  <si>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</si>
  <si>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</si>
  <si>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</si>
  <si>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</si>
  <si>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</si>
  <si>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</si>
  <si>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</si>
  <si>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</si>
  <si>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</si>
  <si>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</si>
  <si>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</si>
  <si>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</si>
  <si>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</si>
  <si>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</si>
  <si>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</si>
  <si>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</si>
  <si>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</si>
  <si>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</si>
  <si>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</si>
  <si>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</si>
  <si>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</si>
  <si>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</si>
  <si>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</si>
  <si>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</si>
  <si>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</si>
  <si>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</si>
  <si>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</si>
  <si>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</si>
  <si>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</si>
  <si>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</si>
  <si>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</si>
  <si>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</si>
  <si>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</si>
  <si>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</si>
  <si>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</si>
  <si>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</si>
  <si>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</si>
  <si>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</si>
  <si>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</si>
  <si>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</si>
  <si>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</si>
  <si>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</si>
  <si>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</si>
  <si>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</si>
  <si>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</si>
  <si>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</si>
  <si>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</si>
  <si>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</si>
  <si>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</si>
  <si>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</si>
  <si>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</si>
  <si>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</si>
  <si>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</si>
  <si>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</si>
  <si>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</si>
  <si>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</si>
  <si>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</si>
  <si>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</si>
  <si>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</si>
  <si>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</si>
  <si>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</si>
  <si>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</si>
  <si>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</si>
  <si>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</si>
  <si>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</si>
  <si>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</si>
  <si>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</si>
  <si>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</si>
  <si>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</si>
  <si>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</si>
  <si>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</si>
  <si>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</si>
  <si>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</si>
  <si>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</si>
  <si>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</si>
  <si>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</si>
  <si>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</si>
  <si>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</si>
  <si>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</si>
  <si>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</si>
  <si>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</si>
  <si>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</si>
  <si>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</si>
  <si>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</si>
  <si>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</si>
  <si>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</si>
  <si>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</si>
  <si>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</si>
  <si>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</si>
  <si>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</si>
  <si>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</si>
  <si>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</si>
  <si>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</si>
  <si>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</si>
  <si>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</si>
  <si>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</si>
  <si>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</si>
  <si>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</si>
  <si>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</si>
  <si>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</si>
  <si>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</si>
  <si>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</si>
  <si>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</si>
  <si>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</si>
  <si>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</si>
  <si>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</si>
  <si>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</si>
  <si>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</si>
  <si>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</si>
  <si>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</si>
  <si>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</si>
  <si>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</si>
  <si>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</si>
  <si>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</si>
  <si>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</si>
  <si>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</si>
  <si>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</si>
  <si>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</si>
  <si>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</si>
  <si>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</si>
  <si>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</si>
  <si>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</si>
  <si>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</si>
  <si>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</si>
  <si>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</si>
  <si>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</si>
  <si>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</si>
  <si>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</si>
  <si>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</si>
  <si>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</si>
  <si>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</si>
  <si>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</si>
  <si>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</si>
  <si>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</si>
  <si>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</si>
  <si>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</si>
  <si>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</si>
  <si>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</si>
  <si>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</si>
  <si>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</si>
  <si>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</si>
  <si>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</si>
  <si>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</si>
  <si>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</si>
  <si>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</si>
  <si>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</si>
  <si>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</si>
  <si>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</si>
  <si>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</si>
  <si>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</si>
  <si>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</si>
  <si>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</si>
  <si>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</si>
  <si>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</si>
  <si>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</si>
  <si>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</si>
  <si>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</si>
  <si>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</si>
  <si>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</si>
  <si>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</si>
  <si>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</si>
  <si>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</si>
  <si>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</si>
  <si>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</si>
  <si>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</si>
  <si>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</si>
  <si>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</si>
  <si>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</si>
  <si>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</si>
  <si>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</si>
  <si>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</si>
  <si>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</si>
  <si>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</si>
  <si>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</si>
  <si>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</si>
  <si>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</si>
  <si>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</si>
  <si>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</si>
  <si>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</si>
  <si>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</si>
  <si>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</si>
  <si>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</si>
  <si>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</si>
  <si>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</si>
  <si>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</si>
  <si>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</si>
  <si>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</si>
  <si>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</si>
  <si>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</si>
  <si>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</si>
  <si>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</si>
  <si>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</si>
  <si>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</si>
  <si>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</si>
  <si>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</si>
  <si>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</si>
  <si>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</si>
  <si>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</si>
  <si>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</si>
  <si>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</si>
  <si>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</si>
  <si>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</si>
  <si>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</si>
  <si>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</si>
  <si>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</si>
  <si>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</si>
  <si>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</si>
  <si>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</si>
  <si>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</si>
  <si>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</si>
  <si>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</si>
  <si>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</si>
  <si>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</si>
  <si>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</si>
  <si>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</si>
  <si>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</si>
  <si>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</si>
  <si>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</si>
  <si>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</si>
  <si>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</si>
  <si>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</si>
  <si>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</si>
  <si>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</si>
  <si>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</si>
  <si>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</si>
  <si>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</si>
  <si>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</si>
  <si>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</si>
  <si>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</si>
  <si>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</si>
  <si>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</si>
  <si>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</si>
  <si>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</si>
  <si>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</si>
  <si>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</si>
  <si>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</si>
  <si>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</si>
  <si>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</si>
  <si>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</si>
  <si>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</si>
  <si>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</si>
  <si>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</si>
  <si>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</si>
  <si>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</si>
  <si>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</si>
  <si>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</si>
  <si>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</si>
  <si>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</si>
  <si>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</si>
  <si>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</si>
  <si>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</si>
  <si>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</si>
  <si>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</si>
  <si>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</si>
  <si>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</si>
  <si>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</si>
  <si>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</si>
  <si>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</si>
  <si>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</si>
  <si>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</si>
  <si>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</si>
  <si>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</si>
  <si>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</si>
  <si>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</si>
  <si>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</si>
  <si>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</si>
  <si>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</si>
  <si>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</si>
  <si>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</si>
  <si>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</si>
  <si>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</si>
  <si>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</si>
  <si>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</si>
  <si>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</si>
  <si>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</si>
  <si>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</si>
  <si>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</si>
  <si>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</si>
  <si>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</si>
  <si>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</si>
  <si>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</si>
  <si>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</si>
  <si>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</si>
  <si>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</si>
  <si>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</si>
  <si>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</si>
  <si>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</si>
  <si>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</si>
  <si>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</si>
  <si>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</si>
  <si>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</si>
  <si>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</si>
  <si>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</si>
  <si>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</si>
  <si>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</si>
  <si>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</si>
  <si>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</si>
  <si>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</si>
  <si>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</si>
  <si>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</si>
  <si>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</si>
  <si>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</si>
  <si>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</si>
  <si>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</si>
  <si>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</si>
  <si>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</si>
  <si>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</si>
  <si>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</si>
  <si>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</si>
  <si>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</si>
  <si>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</si>
  <si>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</si>
  <si>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</si>
  <si>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</si>
  <si>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</si>
  <si>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</si>
  <si>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</si>
  <si>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</si>
  <si>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</si>
  <si>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</si>
  <si>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</si>
  <si>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</si>
  <si>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</si>
  <si>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</si>
  <si>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</si>
  <si>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</si>
  <si>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</si>
  <si>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</si>
  <si>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</si>
  <si>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</si>
  <si>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</si>
  <si>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</si>
  <si>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</si>
  <si>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</si>
  <si>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</si>
  <si>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</si>
  <si>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</si>
  <si>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</si>
  <si>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</si>
  <si>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</si>
  <si>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</si>
  <si>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</si>
  <si>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</si>
  <si>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</si>
  <si>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</si>
  <si>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</si>
  <si>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</si>
  <si>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</si>
  <si>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</si>
  <si>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</si>
  <si>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</si>
  <si>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</si>
  <si>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</si>
  <si>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</si>
  <si>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</si>
  <si>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</si>
  <si>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</si>
  <si>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</si>
  <si>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</si>
  <si>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</si>
  <si>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</si>
  <si>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</si>
  <si>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</si>
  <si>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</si>
  <si>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</si>
  <si>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</si>
  <si>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</si>
  <si>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</si>
  <si>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</si>
  <si>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</si>
  <si>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</si>
  <si>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</si>
  <si>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</si>
  <si>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</si>
  <si>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</si>
  <si>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</si>
  <si>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</si>
  <si>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</si>
  <si>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</si>
  <si>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</si>
  <si>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</si>
  <si>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</si>
  <si>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</si>
  <si>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</si>
  <si>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</si>
  <si>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</si>
  <si>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</si>
  <si>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</si>
  <si>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</si>
  <si>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</si>
  <si>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</si>
  <si>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</si>
  <si>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</si>
  <si>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</si>
  <si>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</si>
  <si>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</si>
  <si>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</si>
  <si>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</si>
  <si>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</si>
  <si>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</si>
  <si>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</si>
  <si>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</si>
  <si>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</si>
  <si>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</si>
  <si>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</si>
  <si>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</si>
  <si>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</si>
  <si>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</si>
  <si>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</si>
  <si>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</si>
  <si>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</si>
  <si>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</si>
  <si>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</si>
  <si>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</si>
  <si>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</si>
  <si>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</si>
  <si>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</si>
  <si>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</si>
  <si>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</si>
  <si>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</si>
  <si>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</si>
  <si>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</si>
  <si>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</si>
  <si>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</si>
  <si>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</si>
  <si>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</si>
  <si>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</si>
  <si>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</si>
  <si>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</si>
  <si>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</si>
  <si>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</si>
  <si>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</si>
  <si>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</si>
  <si>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</si>
  <si>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</si>
  <si>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</si>
  <si>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</si>
  <si>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</si>
  <si>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</si>
  <si>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</si>
  <si>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</si>
  <si>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</si>
  <si>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</si>
  <si>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</si>
  <si>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</si>
  <si>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</si>
  <si>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</si>
  <si>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</si>
  <si>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</si>
  <si>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</si>
  <si>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</si>
  <si>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</si>
  <si>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</si>
  <si>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</si>
  <si>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</si>
  <si>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</si>
  <si>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</si>
  <si>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</si>
  <si>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</si>
  <si>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</si>
  <si>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</si>
  <si>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</si>
  <si>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</si>
  <si>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</si>
  <si>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</si>
  <si>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</si>
  <si>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</si>
  <si>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</si>
  <si>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</si>
  <si>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</si>
  <si>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</si>
  <si>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</si>
  <si>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</si>
  <si>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</si>
  <si>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</si>
  <si>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</si>
  <si>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</si>
  <si>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</si>
  <si>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</si>
  <si>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</si>
  <si>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</si>
  <si>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</si>
  <si>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</si>
  <si>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</si>
  <si>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</si>
  <si>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</si>
  <si>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</si>
  <si>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</si>
  <si>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</si>
  <si>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</si>
  <si>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</si>
  <si>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</si>
  <si>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</si>
  <si>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</si>
  <si>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</si>
  <si>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</si>
  <si>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</si>
  <si>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</si>
  <si>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</si>
  <si>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</si>
  <si>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</si>
  <si>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</si>
  <si>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</si>
  <si>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</si>
  <si>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</si>
  <si>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</si>
  <si>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</si>
  <si>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</si>
  <si>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</si>
  <si>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</si>
  <si>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</si>
  <si>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</si>
  <si>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</si>
  <si>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</si>
  <si>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</si>
  <si>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</si>
  <si>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</si>
  <si>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</si>
  <si>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</si>
  <si>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</si>
  <si>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</si>
  <si>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</si>
  <si>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</si>
  <si>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</si>
  <si>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</si>
  <si>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</si>
  <si>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</si>
  <si>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</si>
  <si>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</si>
  <si>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</si>
  <si>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</si>
  <si>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</si>
  <si>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</si>
  <si>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</si>
  <si>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</si>
  <si>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</si>
  <si>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</si>
  <si>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</si>
  <si>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</si>
  <si>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</si>
  <si>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</si>
  <si>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</si>
  <si>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</si>
  <si>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</si>
  <si>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</si>
  <si>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</si>
  <si>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</si>
  <si>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</si>
  <si>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</si>
  <si>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</si>
  <si>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</si>
  <si>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</si>
  <si>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</si>
  <si>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</si>
  <si>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</si>
  <si>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</si>
  <si>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</si>
  <si>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</si>
  <si>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</si>
  <si>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</si>
  <si>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</si>
  <si>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</si>
  <si>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</si>
  <si>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</si>
  <si>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</si>
  <si>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</si>
  <si>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</si>
  <si>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</si>
  <si>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</si>
  <si>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</si>
  <si>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</si>
  <si>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</si>
  <si>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</si>
  <si>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</si>
  <si>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</si>
  <si>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</si>
  <si>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</si>
  <si>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</si>
  <si>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</si>
  <si>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</si>
  <si>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</si>
  <si>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</si>
  <si>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</si>
  <si>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</si>
  <si>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</si>
  <si>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</si>
  <si>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</si>
  <si>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</si>
  <si>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</si>
  <si>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</si>
  <si>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</si>
  <si>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</si>
  <si>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</si>
  <si>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</si>
  <si>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</si>
  <si>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</si>
  <si>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</si>
  <si>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</si>
  <si>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</si>
  <si>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</si>
  <si>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</si>
  <si>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</si>
  <si>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</si>
  <si>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</si>
  <si>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</si>
  <si>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</si>
  <si>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</si>
  <si>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</si>
  <si>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</si>
  <si>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</si>
  <si>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</si>
  <si>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</si>
  <si>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</si>
  <si>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</si>
  <si>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</si>
  <si>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</si>
  <si>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</si>
  <si>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</si>
  <si>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</si>
  <si>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</si>
  <si>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</si>
  <si>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</si>
  <si>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</si>
  <si>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</si>
  <si>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</si>
  <si>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</si>
  <si>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</si>
  <si>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</si>
  <si>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</si>
  <si>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</si>
  <si>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</si>
  <si>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</si>
  <si>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</si>
  <si>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</si>
  <si>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</si>
  <si>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</si>
  <si>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</si>
  <si>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</si>
  <si>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</si>
  <si>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</si>
  <si>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</si>
  <si>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</si>
  <si>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</si>
  <si>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</si>
  <si>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</si>
  <si>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</si>
  <si>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</si>
  <si>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</si>
  <si>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</si>
  <si>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</si>
  <si>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</si>
  <si>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</si>
  <si>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</si>
  <si>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</si>
  <si>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</si>
  <si>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</si>
  <si>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</si>
  <si>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</si>
  <si>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</si>
  <si>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</si>
  <si>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</si>
  <si>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</si>
  <si>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</si>
  <si>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</si>
  <si>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</si>
  <si>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</si>
  <si>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</si>
  <si>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</si>
  <si>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</si>
  <si>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</si>
  <si>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</si>
  <si>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</si>
  <si>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</si>
  <si>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</si>
  <si>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</si>
  <si>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</si>
  <si>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</si>
  <si>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</si>
  <si>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</si>
  <si>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</si>
  <si>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</si>
  <si>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</si>
  <si>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</si>
  <si>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</si>
  <si>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</si>
  <si>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</si>
  <si>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</si>
  <si>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</si>
  <si>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</si>
  <si>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</si>
  <si>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</si>
  <si>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</si>
  <si>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</si>
  <si>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</si>
  <si>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</si>
  <si>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</si>
  <si>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</si>
  <si>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</si>
  <si>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</si>
  <si>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</si>
  <si>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</si>
  <si>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</si>
  <si>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</si>
  <si>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</si>
  <si>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</si>
  <si>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</si>
  <si>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</si>
  <si>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</si>
  <si>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</si>
  <si>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</si>
  <si>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</si>
  <si>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</si>
  <si>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</si>
  <si>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</si>
  <si>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</si>
  <si>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</si>
  <si>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</si>
  <si>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</si>
  <si>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</si>
  <si>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</si>
  <si>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</si>
  <si>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</si>
  <si>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</si>
  <si>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</si>
  <si>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</si>
  <si>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</si>
  <si>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</si>
  <si>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</si>
  <si>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</si>
  <si>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</si>
  <si>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</si>
  <si>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</si>
  <si>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</si>
  <si>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</si>
  <si>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</si>
  <si>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</si>
  <si>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</si>
  <si>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</si>
  <si>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</si>
  <si>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</si>
  <si>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</si>
  <si>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</si>
  <si>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</si>
  <si>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</si>
  <si>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</si>
  <si>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</si>
  <si>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</si>
  <si>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</si>
  <si>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</si>
  <si>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</si>
  <si>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</si>
  <si>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</si>
  <si>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</si>
  <si>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</si>
  <si>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</si>
  <si>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</si>
  <si>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</si>
  <si>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</si>
  <si>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</si>
  <si>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</si>
  <si>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</si>
  <si>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</si>
  <si>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</si>
  <si>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</si>
  <si>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</si>
  <si>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</si>
  <si>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</si>
  <si>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</si>
  <si>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</si>
  <si>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</si>
  <si>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</si>
  <si>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</si>
  <si>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</si>
  <si>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</si>
  <si>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</si>
  <si>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</si>
  <si>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</si>
  <si>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</si>
  <si>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</si>
  <si>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</si>
  <si>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</si>
  <si>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</si>
  <si>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</si>
  <si>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</si>
  <si>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</si>
  <si>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</si>
  <si>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</si>
  <si>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</si>
  <si>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</si>
  <si>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</si>
  <si>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</si>
  <si>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</si>
  <si>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</si>
  <si>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</si>
  <si>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</si>
  <si>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</si>
  <si>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</si>
  <si>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</si>
  <si>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</si>
  <si>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</si>
  <si>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</si>
  <si>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</si>
  <si>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</si>
  <si>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</si>
  <si>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</si>
  <si>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</si>
  <si>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</si>
  <si>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</si>
  <si>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</si>
  <si>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</si>
  <si>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</si>
  <si>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</si>
  <si>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</si>
  <si>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</si>
  <si>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</si>
  <si>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</si>
  <si>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</si>
  <si>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</si>
  <si>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</si>
  <si>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</si>
  <si>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</si>
  <si>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</si>
  <si>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</si>
  <si>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</si>
  <si>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</si>
  <si>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</si>
  <si>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</si>
  <si>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</si>
  <si>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</si>
  <si>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</si>
  <si>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</si>
  <si>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</si>
  <si>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</si>
  <si>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</si>
  <si>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</si>
  <si>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</si>
  <si>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</si>
  <si>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</si>
  <si>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</si>
  <si>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</si>
  <si>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</si>
  <si>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</si>
  <si>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</si>
  <si>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</si>
  <si>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</si>
  <si>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</si>
  <si>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</si>
  <si>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</si>
  <si>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</si>
  <si>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</si>
  <si>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</si>
  <si>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</si>
  <si>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</si>
  <si>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</si>
  <si>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</si>
  <si>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</si>
  <si>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</si>
  <si>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</si>
  <si>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</si>
  <si>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</si>
  <si>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</si>
  <si>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</si>
  <si>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</si>
  <si>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</si>
  <si>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</si>
  <si>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</si>
  <si>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</si>
  <si>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</si>
  <si>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</si>
  <si>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</si>
  <si>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</si>
  <si>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</si>
  <si>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</si>
  <si>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</si>
  <si>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</si>
  <si>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</si>
  <si>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</si>
  <si>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</si>
  <si>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</si>
  <si>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</si>
  <si>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</si>
  <si>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</si>
  <si>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</si>
  <si>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</si>
  <si>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</si>
  <si>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</si>
  <si>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</si>
  <si>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</si>
  <si>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</si>
  <si>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</si>
  <si>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</si>
  <si>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</si>
  <si>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</si>
  <si>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</si>
  <si>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</si>
  <si>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</si>
  <si>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</si>
  <si>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</si>
  <si>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</si>
  <si>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</si>
  <si>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</si>
  <si>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</si>
  <si>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</si>
  <si>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</si>
  <si>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</si>
  <si>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</si>
  <si>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</si>
  <si>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</si>
  <si>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</si>
  <si>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</si>
  <si>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</si>
  <si>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</si>
  <si>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</si>
  <si>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</si>
  <si>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</si>
  <si>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</si>
  <si>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</si>
  <si>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</si>
  <si>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</si>
  <si>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</si>
  <si>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</si>
  <si>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</si>
  <si>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</si>
  <si>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</si>
  <si>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</si>
  <si>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</si>
  <si>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</si>
  <si>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</si>
  <si>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</si>
  <si>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</si>
  <si>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</si>
  <si>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</si>
  <si>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</si>
  <si>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</si>
  <si>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</si>
  <si>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</si>
  <si>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</si>
  <si>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</si>
  <si>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</si>
  <si>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</si>
  <si>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</si>
  <si>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</si>
  <si>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</si>
  <si>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</si>
  <si>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</si>
  <si>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</si>
  <si>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</si>
  <si>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</si>
  <si>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</si>
  <si>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</si>
  <si>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</si>
  <si>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</si>
  <si>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</si>
  <si>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</si>
  <si>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</si>
  <si>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</si>
  <si>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</si>
  <si>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</si>
  <si>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</si>
  <si>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</si>
  <si>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</si>
  <si>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</si>
  <si>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</si>
  <si>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</si>
  <si>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</si>
  <si>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</si>
  <si>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</si>
  <si>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</si>
  <si>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</si>
  <si>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</si>
  <si>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</si>
  <si>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</si>
  <si>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</si>
  <si>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</si>
  <si>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</si>
  <si>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</si>
  <si>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</si>
  <si>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</si>
  <si>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</si>
  <si>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</si>
  <si>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</si>
  <si>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</si>
  <si>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</si>
  <si>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</si>
  <si>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</si>
  <si>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</si>
  <si>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</si>
  <si>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</si>
  <si>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</si>
  <si>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</si>
  <si>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</si>
  <si>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</si>
  <si>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</si>
  <si>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</si>
  <si>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</si>
  <si>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</si>
  <si>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</si>
  <si>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</si>
  <si>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</si>
  <si>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</si>
  <si>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</si>
  <si>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</si>
  <si>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</si>
  <si>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</si>
  <si>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</si>
  <si>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</si>
  <si>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</si>
  <si>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</si>
  <si>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</si>
  <si>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</si>
  <si>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</si>
  <si>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</si>
  <si>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</si>
  <si>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</si>
  <si>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</si>
  <si>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</si>
  <si>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</si>
  <si>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</si>
  <si>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</si>
  <si>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</si>
  <si>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</si>
  <si>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</si>
  <si>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</si>
  <si>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</si>
  <si>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</si>
  <si>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</si>
  <si>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</si>
  <si>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</si>
  <si>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</si>
  <si>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</si>
  <si>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</si>
  <si>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</si>
  <si>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</si>
  <si>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</si>
  <si>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</si>
  <si>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</si>
  <si>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</si>
  <si>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</si>
  <si>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</si>
  <si>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</si>
  <si>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</si>
  <si>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</si>
  <si>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</si>
  <si>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</si>
  <si>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</si>
  <si>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</si>
  <si>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</si>
  <si>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</si>
  <si>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</si>
  <si>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</si>
  <si>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</si>
  <si>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</si>
  <si>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</si>
  <si>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</si>
  <si>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</si>
  <si>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</si>
  <si>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</si>
  <si>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</si>
  <si>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</si>
  <si>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</si>
  <si>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</si>
  <si>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</si>
  <si>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</si>
  <si>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</si>
  <si>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</si>
  <si>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</si>
  <si>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</si>
  <si>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</si>
  <si>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</si>
  <si>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</si>
  <si>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</si>
  <si>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</si>
  <si>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</si>
  <si>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</si>
  <si>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</si>
  <si>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</si>
  <si>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</si>
  <si>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</si>
  <si>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</si>
  <si>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</si>
  <si>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</si>
  <si>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</si>
  <si>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</si>
  <si>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</si>
  <si>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</si>
  <si>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</si>
  <si>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</si>
  <si>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</si>
  <si>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</si>
  <si>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</si>
  <si>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</si>
  <si>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</si>
  <si>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</si>
  <si>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</si>
  <si>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</si>
  <si>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</si>
  <si>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</si>
  <si>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</si>
  <si>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</si>
  <si>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</si>
  <si>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</si>
  <si>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</si>
  <si>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</si>
  <si>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</si>
  <si>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</si>
  <si>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</si>
  <si>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</si>
  <si>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</si>
  <si>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</si>
  <si>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</si>
  <si>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</si>
  <si>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</si>
  <si>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</si>
  <si>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</si>
  <si>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</si>
  <si>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</si>
  <si>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</si>
  <si>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</si>
  <si>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</si>
  <si>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</si>
  <si>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</si>
  <si>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</si>
  <si>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</si>
  <si>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</si>
  <si>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</si>
  <si>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</si>
  <si>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</si>
  <si>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</si>
  <si>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</si>
  <si>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</si>
  <si>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</si>
  <si>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</si>
  <si>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</si>
  <si>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</si>
  <si>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</si>
  <si>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</si>
  <si>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</si>
  <si>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</si>
  <si>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</si>
  <si>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</si>
  <si>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</si>
  <si>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</si>
  <si>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</si>
  <si>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</si>
  <si>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</si>
  <si>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</si>
  <si>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</si>
  <si>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</si>
  <si>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</si>
  <si>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</si>
  <si>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</si>
  <si>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</si>
  <si>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</si>
  <si>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</si>
  <si>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</si>
  <si>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</si>
  <si>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</si>
  <si>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</si>
  <si>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</si>
  <si>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</si>
  <si>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</si>
  <si>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</si>
  <si>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</si>
  <si>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</si>
  <si>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</si>
  <si>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</si>
  <si>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</si>
  <si>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</si>
  <si>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</si>
  <si>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</si>
  <si>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</si>
  <si>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</si>
  <si>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</si>
  <si>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</si>
  <si>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</si>
  <si>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</si>
  <si>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</si>
  <si>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</si>
  <si>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</si>
  <si>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</si>
  <si>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</si>
  <si>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</si>
  <si>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</si>
  <si>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</si>
  <si>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</si>
  <si>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</si>
  <si>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</si>
  <si>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</si>
  <si>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</si>
  <si>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</si>
  <si>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</si>
  <si>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</si>
  <si>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</si>
  <si>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</si>
  <si>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</si>
  <si>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</si>
  <si>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</si>
  <si>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</si>
  <si>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</si>
  <si>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</si>
  <si>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</si>
  <si>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</si>
  <si>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</si>
  <si>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</si>
  <si>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</si>
  <si>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</si>
  <si>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</si>
  <si>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</si>
  <si>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</si>
  <si>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</si>
  <si>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</si>
  <si>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</si>
  <si>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</si>
  <si>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</si>
  <si>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</si>
  <si>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</si>
  <si>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</si>
  <si>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</si>
  <si>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</si>
  <si>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</si>
  <si>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</si>
  <si>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</si>
  <si>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</si>
  <si>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</si>
  <si>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</si>
  <si>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</si>
  <si>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</si>
  <si>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</si>
  <si>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</si>
  <si>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</si>
  <si>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</si>
  <si>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</si>
  <si>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</si>
  <si>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</si>
  <si>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</si>
  <si>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</si>
  <si>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</si>
  <si>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</si>
  <si>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</si>
  <si>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</si>
  <si>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</si>
  <si>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</si>
  <si>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</si>
  <si>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</si>
  <si>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</si>
  <si>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</si>
  <si>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</si>
  <si>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</si>
  <si>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</si>
  <si>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</si>
  <si>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</si>
  <si>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</si>
  <si>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</si>
  <si>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</si>
  <si>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</si>
  <si>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</si>
  <si>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</si>
  <si>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</si>
  <si>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</si>
  <si>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</si>
  <si>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</si>
  <si>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</si>
  <si>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</si>
  <si>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</si>
  <si>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</si>
  <si>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</si>
  <si>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</si>
  <si>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</si>
  <si>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</si>
  <si>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</si>
  <si>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</si>
  <si>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</si>
  <si>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</si>
  <si>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</si>
  <si>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</si>
  <si>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</si>
  <si>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</si>
  <si>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</si>
  <si>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</si>
  <si>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</si>
  <si>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</si>
  <si>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</si>
  <si>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</si>
  <si>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</si>
  <si>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</si>
  <si>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</si>
  <si>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</si>
  <si>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</si>
  <si>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</si>
  <si>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</si>
  <si>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</si>
  <si>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</si>
  <si>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</si>
  <si>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</si>
  <si>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</si>
  <si>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</si>
  <si>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</si>
  <si>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</si>
  <si>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</si>
  <si>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</si>
  <si>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</si>
  <si>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</si>
  <si>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</si>
  <si>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</si>
  <si>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</si>
  <si>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</si>
  <si>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</si>
  <si>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</si>
  <si>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</si>
  <si>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</si>
  <si>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</si>
  <si>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</si>
  <si>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</si>
  <si>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</si>
  <si>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</si>
  <si>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</si>
  <si>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</si>
  <si>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</si>
  <si>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</si>
  <si>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</si>
  <si>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</si>
  <si>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</si>
  <si>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</si>
  <si>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</si>
  <si>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</si>
  <si>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</si>
  <si>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</si>
  <si>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</si>
  <si>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</si>
  <si>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</si>
  <si>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</si>
  <si>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</si>
  <si>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</si>
  <si>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</si>
  <si>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</si>
  <si>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</si>
  <si>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</si>
  <si>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</si>
  <si>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</si>
  <si>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</si>
  <si>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</si>
  <si>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</si>
  <si>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</si>
  <si>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</si>
  <si>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</si>
  <si>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</si>
  <si>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</si>
  <si>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</si>
  <si>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</si>
  <si>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</si>
  <si>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</si>
  <si>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</si>
  <si>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</si>
  <si>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</si>
  <si>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</si>
  <si>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</si>
  <si>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</si>
  <si>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</si>
  <si>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</si>
  <si>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</si>
  <si>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</si>
  <si>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</si>
  <si>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</si>
  <si>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</si>
  <si>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</si>
  <si>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</si>
  <si>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</si>
  <si>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</si>
  <si>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</si>
  <si>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</si>
  <si>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</si>
  <si>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</si>
  <si>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</si>
  <si>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</si>
  <si>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</si>
  <si>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</si>
  <si>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</si>
  <si>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</si>
  <si>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</si>
  <si>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</si>
  <si>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</si>
  <si>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</si>
  <si>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</si>
  <si>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</si>
  <si>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</si>
  <si>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</si>
  <si>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</si>
  <si>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</si>
  <si>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</si>
  <si>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</si>
  <si>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</si>
  <si>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</si>
  <si>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</si>
  <si>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</si>
  <si>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</si>
  <si>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</si>
  <si>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</si>
  <si>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</si>
  <si>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</si>
  <si>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</si>
  <si>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</si>
  <si>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</si>
  <si>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</si>
  <si>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</si>
  <si>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</si>
  <si>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</si>
  <si>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</si>
  <si>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</si>
  <si>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</si>
  <si>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</si>
  <si>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</si>
  <si>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</si>
  <si>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</si>
  <si>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</si>
  <si>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</si>
  <si>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</si>
  <si>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</si>
  <si>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</si>
  <si>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</si>
  <si>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</si>
  <si>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</si>
  <si>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</si>
  <si>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</si>
  <si>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</si>
  <si>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</si>
  <si>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</si>
  <si>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</si>
  <si>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</si>
  <si>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</si>
  <si>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</si>
  <si>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</si>
  <si>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</si>
  <si>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</si>
  <si>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</si>
  <si>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</si>
  <si>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</si>
  <si>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</si>
  <si>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</si>
  <si>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</si>
  <si>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</si>
  <si>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</si>
  <si>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</si>
  <si>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</si>
  <si>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</si>
  <si>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</si>
  <si>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</si>
  <si>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</si>
  <si>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</si>
  <si>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</si>
  <si>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</si>
  <si>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</si>
  <si>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</si>
  <si>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</si>
  <si>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</si>
  <si>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</si>
  <si>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</si>
  <si>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</si>
  <si>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</si>
  <si>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</si>
  <si>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</si>
  <si>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</si>
  <si>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</si>
  <si>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</si>
  <si>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</si>
  <si>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</si>
  <si>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</si>
  <si>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</si>
  <si>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</si>
  <si>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</si>
  <si>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</si>
  <si>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</si>
  <si>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</si>
  <si>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</si>
  <si>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</si>
  <si>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</si>
  <si>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</si>
  <si>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</si>
  <si>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</si>
  <si>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</si>
  <si>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</si>
  <si>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</si>
  <si>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</si>
  <si>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</si>
  <si>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</si>
  <si>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</si>
  <si>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</si>
  <si>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</si>
  <si>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</si>
  <si>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</si>
  <si>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</si>
  <si>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</si>
  <si>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</si>
  <si>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</si>
  <si>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</si>
  <si>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</si>
  <si>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</si>
  <si>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</si>
  <si>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</si>
  <si>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</si>
  <si>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</si>
  <si>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</si>
  <si>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</si>
  <si>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</si>
  <si>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</si>
  <si>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</si>
  <si>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</si>
  <si>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</si>
  <si>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</si>
  <si>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</si>
  <si>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</si>
  <si>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</si>
  <si>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</si>
  <si>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</si>
  <si>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</si>
  <si>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</si>
  <si>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</si>
  <si>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</si>
  <si>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</si>
  <si>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</si>
  <si>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</si>
  <si>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</si>
  <si>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</si>
  <si>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</si>
  <si>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</si>
  <si>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</si>
  <si>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</si>
  <si>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</si>
  <si>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</si>
  <si>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</si>
  <si>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</si>
  <si>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</si>
  <si>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</si>
  <si>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</si>
  <si>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</si>
  <si>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</si>
  <si>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</si>
  <si>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</si>
  <si>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</si>
  <si>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</si>
  <si>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</si>
  <si>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</si>
  <si>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</si>
  <si>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</si>
  <si>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</si>
  <si>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</si>
  <si>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</si>
  <si>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</si>
  <si>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</si>
  <si>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</si>
  <si>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</si>
  <si>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</si>
  <si>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</si>
  <si>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</si>
  <si>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</si>
  <si>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</si>
  <si>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</si>
  <si>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</si>
  <si>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</si>
  <si>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</si>
  <si>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</si>
  <si>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</si>
  <si>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</si>
  <si>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</si>
  <si>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</si>
  <si>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</si>
  <si>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</si>
  <si>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</si>
  <si>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</si>
  <si>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</si>
  <si>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</si>
  <si>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</si>
  <si>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</si>
  <si>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</si>
  <si>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</si>
  <si>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</si>
  <si>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</si>
  <si>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</si>
  <si>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</si>
  <si>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</si>
  <si>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</si>
  <si>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</si>
  <si>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</si>
  <si>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</si>
  <si>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</si>
  <si>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</si>
  <si>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</si>
  <si>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</si>
  <si>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</si>
  <si>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</si>
  <si>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</si>
  <si>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</si>
  <si>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</si>
  <si>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</si>
  <si>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</si>
  <si>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</si>
  <si>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</si>
  <si>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</si>
  <si>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</si>
  <si>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</si>
  <si>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</si>
  <si>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</si>
  <si>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</si>
  <si>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</si>
  <si>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</si>
  <si>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</si>
  <si>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</si>
  <si>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</si>
  <si>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</si>
  <si>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</si>
  <si>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</si>
  <si>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</si>
  <si>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</si>
  <si>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</si>
  <si>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</si>
  <si>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</si>
  <si>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</si>
  <si>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</si>
  <si>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</si>
  <si>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</si>
  <si>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</si>
  <si>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</si>
  <si>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</si>
  <si>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</si>
  <si>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</si>
  <si>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</si>
  <si>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</si>
  <si>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</si>
  <si>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</si>
  <si>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</si>
  <si>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</si>
  <si>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</si>
  <si>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</si>
  <si>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</si>
  <si>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</si>
  <si>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</si>
  <si>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</si>
  <si>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</si>
  <si>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</si>
  <si>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</si>
  <si>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</si>
  <si>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</si>
  <si>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</si>
  <si>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</si>
  <si>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</si>
  <si>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</si>
  <si>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</si>
  <si>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</si>
  <si>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</si>
  <si>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</si>
  <si>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</si>
  <si>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</si>
  <si>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</si>
  <si>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</si>
  <si>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</si>
  <si>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</si>
  <si>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</si>
  <si>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</si>
  <si>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</si>
  <si>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</si>
  <si>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</si>
  <si>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</si>
  <si>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</si>
  <si>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</si>
  <si>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</si>
  <si>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</si>
  <si>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</si>
  <si>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</si>
  <si>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</si>
  <si>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</si>
  <si>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</si>
  <si>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</si>
  <si>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</si>
  <si>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</si>
  <si>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</si>
  <si>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</si>
  <si>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</si>
  <si>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</si>
  <si>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</si>
  <si>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</si>
  <si>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</si>
  <si>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</si>
  <si>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</si>
  <si>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</si>
  <si>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</si>
  <si>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</si>
  <si>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</si>
  <si>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</si>
  <si>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</si>
  <si>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</si>
  <si>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</si>
  <si>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</si>
  <si>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</si>
  <si>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</si>
  <si>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</si>
  <si>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</si>
  <si>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</si>
  <si>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</si>
  <si>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</si>
  <si>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</si>
  <si>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</si>
  <si>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</si>
  <si>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</si>
  <si>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</si>
  <si>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</si>
  <si>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</si>
  <si>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</si>
  <si>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</si>
  <si>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</si>
  <si>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</si>
  <si>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</si>
  <si>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</si>
  <si>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</si>
  <si>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</si>
  <si>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</si>
  <si>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</si>
  <si>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</si>
  <si>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</si>
  <si>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</si>
  <si>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</si>
  <si>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</si>
  <si>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</si>
  <si>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</si>
  <si>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</si>
  <si>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</si>
  <si>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</si>
  <si>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</si>
  <si>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</si>
  <si>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</si>
  <si>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</si>
  <si>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</si>
  <si>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</si>
  <si>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</si>
  <si>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</si>
  <si>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</si>
  <si>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</si>
  <si>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</si>
  <si>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</si>
  <si>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</si>
  <si>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</si>
  <si>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</si>
  <si>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</si>
  <si>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</si>
  <si>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</si>
  <si>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</si>
  <si>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</si>
  <si>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</si>
  <si>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</si>
  <si>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</si>
  <si>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</si>
  <si>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</si>
  <si>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</si>
  <si>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</si>
  <si>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</si>
  <si>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</si>
  <si>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</si>
  <si>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</si>
  <si>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</si>
  <si>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</si>
  <si>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</si>
  <si>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</si>
  <si>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</si>
  <si>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</si>
  <si>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</si>
  <si>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</si>
  <si>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</si>
  <si>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</si>
  <si>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</si>
  <si>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</si>
  <si>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</si>
  <si>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</si>
  <si>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</si>
  <si>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</si>
  <si>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</si>
  <si>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</si>
  <si>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</si>
  <si>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</si>
  <si>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</si>
  <si>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</si>
  <si>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</si>
  <si>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</si>
  <si>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</si>
  <si>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</si>
  <si>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</si>
  <si>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</si>
  <si>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</si>
  <si>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</si>
  <si>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</si>
  <si>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</si>
  <si>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</si>
  <si>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</si>
  <si>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</si>
  <si>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</si>
  <si>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</si>
  <si>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</si>
  <si>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</si>
  <si>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</si>
  <si>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</si>
  <si>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</si>
  <si>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</si>
  <si>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</si>
  <si>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</si>
  <si>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</si>
  <si>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</si>
  <si>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</si>
  <si>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</si>
  <si>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</si>
  <si>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</si>
  <si>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</si>
  <si>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</si>
  <si>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</si>
  <si>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</si>
  <si>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</si>
  <si>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</si>
  <si>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</si>
  <si>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</si>
  <si>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</si>
  <si>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</si>
  <si>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</si>
  <si>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</si>
  <si>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</si>
  <si>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</si>
  <si>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</si>
  <si>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</si>
  <si>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</si>
  <si>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</si>
  <si>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</si>
  <si>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</si>
  <si>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</si>
  <si>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</si>
  <si>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</si>
  <si>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</si>
  <si>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</si>
  <si>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</si>
  <si>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</si>
  <si>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</si>
  <si>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</si>
  <si>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</si>
  <si>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</si>
  <si>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</si>
  <si>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</si>
  <si>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</si>
  <si>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</si>
  <si>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</si>
  <si>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</si>
  <si>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</si>
  <si>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</si>
  <si>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</si>
  <si>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</si>
  <si>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</si>
  <si>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</si>
  <si>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</si>
  <si>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</si>
  <si>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</si>
  <si>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</si>
  <si>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</si>
  <si>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</si>
  <si>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</si>
  <si>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</si>
  <si>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</si>
  <si>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</si>
  <si>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</si>
  <si>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</si>
  <si>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</si>
  <si>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</si>
  <si>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</si>
  <si>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</si>
  <si>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</si>
  <si>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</si>
  <si>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</si>
  <si>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</si>
  <si>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</si>
  <si>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</si>
  <si>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</si>
  <si>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</si>
  <si>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</si>
  <si>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</si>
  <si>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</si>
  <si>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</si>
  <si>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</si>
  <si>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</si>
  <si>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</si>
  <si>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</si>
  <si>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</si>
  <si>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</si>
  <si>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</si>
  <si>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</si>
  <si>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</si>
  <si>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</si>
  <si>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</si>
  <si>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</si>
  <si>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</si>
  <si>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</si>
  <si>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</si>
  <si>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</si>
  <si>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</si>
  <si>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</si>
  <si>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</si>
  <si>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</si>
  <si>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</si>
  <si>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</si>
  <si>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</si>
  <si>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</si>
  <si>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</si>
  <si>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</si>
  <si>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</si>
  <si>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</si>
  <si>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</si>
  <si>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</si>
  <si>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</si>
  <si>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</si>
  <si>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</si>
  <si>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</si>
  <si>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</si>
  <si>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</si>
  <si>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</si>
  <si>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</si>
  <si>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</si>
  <si>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</si>
  <si>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</si>
  <si>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</si>
  <si>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</si>
  <si>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</si>
  <si>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</si>
  <si>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</si>
  <si>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</si>
  <si>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</si>
  <si>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</si>
  <si>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</si>
  <si>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</si>
  <si>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</si>
  <si>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</si>
  <si>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</si>
  <si>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</si>
  <si>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</si>
  <si>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</si>
  <si>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</si>
  <si>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</si>
  <si>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</si>
  <si>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</si>
  <si>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</si>
  <si>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</si>
  <si>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</si>
  <si>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</si>
  <si>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</si>
  <si>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</si>
  <si>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</si>
  <si>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</si>
  <si>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</si>
  <si>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</si>
  <si>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</si>
  <si>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</si>
  <si>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</si>
  <si>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</si>
  <si>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</si>
  <si>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</si>
  <si>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</si>
  <si>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</si>
  <si>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</si>
  <si>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</si>
  <si>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</si>
  <si>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</si>
  <si>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</si>
  <si>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</si>
  <si>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</si>
  <si>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</si>
  <si>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</si>
  <si>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</si>
  <si>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</si>
  <si>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</si>
  <si>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</si>
  <si>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</si>
  <si>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</si>
  <si>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</si>
  <si>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</si>
  <si>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</si>
  <si>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</si>
  <si>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</si>
  <si>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</si>
  <si>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</si>
  <si>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</si>
  <si>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</si>
  <si>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</si>
  <si>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</si>
  <si>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</si>
  <si>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</si>
  <si>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</si>
  <si>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</si>
  <si>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</si>
  <si>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</si>
  <si>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</si>
  <si>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</si>
  <si>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</si>
  <si>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</si>
  <si>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</si>
  <si>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</si>
  <si>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</si>
  <si>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</si>
  <si>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</si>
  <si>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</si>
  <si>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</si>
  <si>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</si>
  <si>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</si>
  <si>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</si>
  <si>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</si>
  <si>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</si>
  <si>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</si>
  <si>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</si>
  <si>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</si>
  <si>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</si>
  <si>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</si>
  <si>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</si>
  <si>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</si>
  <si>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</si>
  <si>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</si>
  <si>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</si>
  <si>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</si>
  <si>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</si>
  <si>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</si>
  <si>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</si>
  <si>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</si>
  <si>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</si>
  <si>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</si>
  <si>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</si>
  <si>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</si>
  <si>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</si>
  <si>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</si>
  <si>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</si>
  <si>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</si>
  <si>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</si>
  <si>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</si>
  <si>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</si>
  <si>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</si>
  <si>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</si>
  <si>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</si>
  <si>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</si>
  <si>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</si>
  <si>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</si>
  <si>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</si>
  <si>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</si>
  <si>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</si>
  <si>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</si>
  <si>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</si>
  <si>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</si>
  <si>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</si>
  <si>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</si>
  <si>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</si>
  <si>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</si>
  <si>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</si>
  <si>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</si>
  <si>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</si>
  <si>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</si>
  <si>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</si>
  <si>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</si>
  <si>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</si>
  <si>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</si>
  <si>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</si>
  <si>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</si>
  <si>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</si>
  <si>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</si>
  <si>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</si>
  <si>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</si>
  <si>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</si>
  <si>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</si>
  <si>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</si>
  <si>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</si>
  <si>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</si>
  <si>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</si>
  <si>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</si>
  <si>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</si>
  <si>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</si>
  <si>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</si>
  <si>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</si>
  <si>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</si>
  <si>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</si>
  <si>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</si>
  <si>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</si>
  <si>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</si>
  <si>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</si>
  <si>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</si>
  <si>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</si>
  <si>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</si>
  <si>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</si>
  <si>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</si>
  <si>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</si>
  <si>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</si>
  <si>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</si>
  <si>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</si>
  <si>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</si>
  <si>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</si>
  <si>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</si>
  <si>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</si>
  <si>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</si>
  <si>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</si>
  <si>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</si>
  <si>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</si>
  <si>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</si>
  <si>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</si>
  <si>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</si>
  <si>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</si>
  <si>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</si>
  <si>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</si>
  <si>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</si>
  <si>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</si>
  <si>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</si>
  <si>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</si>
  <si>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</si>
  <si>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</si>
  <si>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</si>
  <si>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</si>
  <si>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</si>
  <si>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</si>
  <si>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</si>
  <si>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</si>
  <si>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</si>
  <si>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</si>
  <si>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</si>
  <si>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</si>
  <si>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</si>
  <si>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</si>
  <si>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</si>
  <si>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</si>
  <si>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</si>
  <si>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</si>
  <si>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</si>
  <si>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</si>
  <si>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</si>
  <si>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</si>
  <si>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</si>
  <si>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</si>
  <si>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</si>
  <si>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</si>
  <si>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</si>
  <si>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</si>
  <si>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</si>
  <si>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</si>
  <si>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</si>
  <si>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</si>
  <si>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</si>
  <si>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</si>
  <si>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</si>
  <si>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</si>
  <si>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</si>
  <si>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</si>
  <si>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</si>
  <si>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</si>
  <si>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</si>
  <si>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</si>
  <si>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</si>
  <si>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</si>
  <si>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</si>
  <si>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</si>
  <si>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</si>
  <si>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</si>
  <si>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</si>
  <si>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</si>
  <si>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</si>
  <si>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</si>
  <si>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</si>
  <si>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</si>
  <si>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</si>
  <si>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</si>
  <si>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</si>
  <si>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</si>
  <si>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</si>
  <si>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</si>
  <si>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</si>
  <si>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</si>
  <si>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</si>
  <si>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</si>
  <si>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</si>
  <si>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</si>
  <si>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</si>
  <si>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</si>
  <si>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</si>
  <si>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</si>
  <si>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</si>
  <si>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</si>
  <si>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</si>
  <si>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</si>
  <si>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</si>
  <si>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</si>
  <si>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</si>
  <si>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</si>
  <si>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</si>
  <si>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</si>
  <si>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</si>
  <si>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</si>
  <si>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</si>
  <si>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</si>
  <si>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</si>
  <si>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</si>
  <si>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</si>
  <si>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</si>
  <si>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</si>
  <si>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</si>
  <si>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</si>
  <si>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</si>
  <si>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</si>
  <si>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</si>
  <si>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</si>
  <si>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</si>
  <si>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</si>
  <si>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</si>
  <si>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</si>
  <si>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</si>
  <si>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</si>
  <si>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</si>
  <si>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</si>
  <si>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</si>
  <si>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</si>
  <si>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</si>
  <si>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</si>
  <si>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</si>
  <si>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</si>
  <si>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</si>
  <si>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</si>
  <si>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</si>
  <si>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</si>
  <si>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</si>
  <si>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</si>
  <si>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</si>
  <si>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</si>
  <si>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</si>
  <si>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</si>
  <si>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</si>
  <si>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</si>
  <si>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</si>
  <si>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</si>
  <si>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</si>
  <si>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</si>
  <si>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</si>
  <si>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</si>
  <si>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</si>
  <si>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</si>
  <si>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</si>
  <si>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</si>
  <si>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</si>
  <si>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</si>
  <si>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</si>
  <si>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</si>
  <si>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</si>
  <si>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</si>
  <si>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</si>
  <si>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</si>
  <si>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</si>
  <si>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</si>
  <si>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</si>
  <si>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</si>
  <si>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</si>
  <si>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</si>
  <si>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</si>
  <si>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</si>
  <si>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</si>
  <si>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</si>
  <si>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</si>
  <si>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</si>
  <si>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</si>
  <si>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</si>
  <si>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</si>
  <si>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</si>
  <si>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</si>
  <si>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</si>
  <si>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</si>
  <si>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</si>
  <si>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</si>
  <si>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</si>
  <si>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</si>
  <si>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</si>
  <si>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</si>
  <si>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</si>
  <si>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</si>
  <si>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</si>
  <si>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</si>
  <si>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</si>
  <si>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</si>
  <si>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</si>
  <si>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</si>
  <si>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</si>
  <si>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</si>
  <si>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</si>
  <si>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</si>
  <si>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</si>
  <si>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</si>
  <si>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</si>
  <si>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</si>
  <si>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</si>
  <si>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</si>
  <si>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</si>
  <si>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</si>
  <si>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</si>
  <si>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</si>
  <si>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</si>
  <si>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</si>
  <si>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</si>
  <si>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</si>
  <si>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</si>
  <si>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</si>
  <si>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</si>
  <si>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</si>
  <si>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</si>
  <si>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</si>
  <si>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</si>
  <si>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</si>
  <si>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</si>
  <si>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</si>
  <si>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</si>
  <si>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</si>
  <si>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</si>
  <si>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</si>
  <si>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</si>
  <si>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</si>
  <si>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</si>
  <si>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</si>
  <si>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</si>
  <si>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</si>
  <si>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</si>
  <si>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</si>
  <si>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</si>
  <si>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</si>
  <si>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</si>
  <si>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</si>
  <si>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</si>
  <si>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</si>
  <si>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</si>
  <si>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</si>
  <si>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</si>
  <si>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</si>
  <si>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</si>
  <si>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</si>
  <si>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</si>
  <si>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</si>
  <si>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</si>
  <si>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</si>
  <si>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</si>
  <si>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</si>
  <si>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</si>
  <si>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</si>
  <si>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</si>
  <si>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</si>
  <si>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</si>
  <si>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</si>
  <si>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</si>
  <si>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</si>
  <si>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</si>
  <si>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</si>
  <si>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</si>
  <si>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</si>
  <si>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</si>
  <si>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</si>
  <si>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</si>
  <si>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</si>
  <si>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</si>
  <si>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</si>
  <si>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</si>
  <si>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</si>
  <si>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</si>
  <si>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</si>
  <si>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</si>
  <si>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</si>
  <si>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</si>
  <si>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</si>
  <si>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</si>
  <si>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</si>
  <si>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</si>
  <si>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</si>
  <si>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</si>
  <si>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</si>
  <si>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</si>
  <si>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</si>
  <si>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</si>
  <si>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</si>
  <si>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</si>
  <si>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</si>
  <si>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</si>
  <si>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</si>
  <si>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</si>
  <si>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</si>
  <si>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</si>
  <si>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</si>
  <si>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</si>
  <si>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</si>
  <si>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</si>
  <si>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</si>
  <si>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</si>
  <si>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</si>
  <si>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</si>
  <si>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</si>
  <si>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</si>
  <si>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</si>
  <si>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</si>
  <si>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</si>
  <si>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</si>
  <si>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</si>
  <si>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</si>
  <si>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</si>
  <si>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</si>
  <si>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</si>
  <si>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</si>
  <si>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</si>
  <si>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</si>
  <si>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</si>
  <si>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</si>
  <si>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</si>
  <si>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</si>
  <si>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</si>
  <si>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</si>
  <si>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</si>
  <si>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</si>
  <si>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</si>
  <si>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</si>
  <si>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</si>
  <si>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</si>
  <si>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</si>
  <si>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</si>
  <si>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</si>
  <si>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</si>
  <si>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</si>
  <si>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</si>
  <si>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</si>
  <si>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</si>
  <si>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</si>
  <si>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</si>
  <si>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</si>
  <si>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</si>
  <si>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</si>
  <si>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</si>
  <si>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</si>
  <si>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</si>
  <si>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</si>
  <si>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</si>
  <si>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</si>
  <si>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</si>
  <si>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</si>
  <si>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</si>
  <si>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</si>
  <si>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</si>
  <si>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</si>
  <si>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</si>
  <si>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</si>
  <si>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</si>
  <si>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</si>
  <si>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</si>
  <si>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</si>
  <si>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</si>
  <si>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</si>
  <si>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</si>
  <si>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</si>
  <si>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</si>
  <si>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</si>
  <si>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</si>
  <si>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</si>
  <si>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</si>
  <si>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</si>
  <si>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</si>
  <si>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</si>
  <si>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</si>
  <si>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</si>
  <si>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</si>
  <si>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</si>
  <si>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</si>
  <si>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</si>
  <si>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</si>
  <si>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</si>
  <si>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</si>
  <si>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</si>
  <si>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</si>
  <si>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</si>
  <si>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</si>
  <si>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</si>
  <si>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</si>
  <si>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</si>
  <si>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</si>
  <si>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</si>
  <si>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</si>
  <si>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</si>
  <si>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</si>
  <si>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</si>
  <si>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</si>
  <si>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</si>
  <si>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</si>
  <si>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</si>
  <si>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</si>
  <si>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</si>
  <si>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</si>
  <si>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</si>
  <si>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</si>
  <si>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</si>
  <si>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</si>
  <si>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</si>
  <si>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</si>
  <si>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</si>
  <si>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</si>
  <si>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</si>
  <si>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</si>
  <si>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</si>
  <si>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</si>
  <si>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</si>
  <si>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</si>
  <si>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</si>
  <si>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</si>
  <si>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</si>
  <si>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</si>
  <si>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</si>
  <si>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</si>
  <si>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</si>
  <si>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</si>
  <si>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</si>
  <si>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</si>
  <si>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</si>
  <si>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</si>
  <si>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</si>
  <si>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</si>
  <si>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</si>
  <si>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</si>
  <si>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</si>
  <si>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</si>
  <si>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</si>
  <si>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</si>
  <si>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</si>
  <si>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</si>
  <si>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</si>
  <si>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</si>
  <si>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</si>
  <si>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</si>
  <si>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</si>
  <si>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</si>
  <si>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</si>
  <si>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</si>
  <si>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</si>
  <si>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</si>
  <si>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</si>
  <si>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</si>
  <si>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</si>
  <si>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</si>
  <si>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</si>
  <si>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</si>
  <si>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</si>
  <si>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</si>
  <si>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</si>
  <si>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</si>
  <si>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</si>
  <si>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</si>
  <si>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</si>
  <si>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</si>
  <si>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</si>
  <si>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</si>
  <si>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</si>
  <si>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</si>
  <si>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</si>
  <si>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</si>
  <si>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</si>
  <si>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</si>
  <si>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</si>
  <si>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</si>
  <si>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</si>
  <si>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</si>
  <si>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</si>
  <si>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</si>
  <si>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</si>
  <si>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</si>
  <si>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</si>
  <si>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</si>
  <si>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</si>
  <si>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</si>
  <si>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</si>
  <si>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</si>
  <si>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</si>
  <si>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</si>
  <si>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</si>
  <si>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</si>
  <si>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</si>
  <si>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</si>
  <si>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</si>
  <si>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</si>
  <si>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</si>
  <si>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</si>
  <si>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</si>
  <si>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</si>
  <si>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</si>
  <si>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</si>
  <si>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</si>
  <si>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</si>
  <si>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</si>
  <si>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</si>
  <si>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</si>
  <si>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</si>
  <si>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</si>
  <si>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</si>
  <si>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</si>
  <si>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</si>
  <si>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</si>
  <si>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</si>
  <si>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</si>
  <si>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</si>
  <si>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</si>
  <si>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</si>
  <si>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</si>
  <si>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</si>
  <si>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</si>
  <si>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</si>
  <si>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</si>
  <si>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</si>
  <si>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</si>
  <si>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</si>
  <si>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</si>
  <si>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</si>
  <si>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</si>
  <si>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</si>
  <si>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</si>
  <si>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</si>
  <si>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</si>
  <si>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</si>
  <si>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</si>
  <si>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</si>
  <si>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</si>
  <si>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</si>
  <si>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</si>
  <si>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</si>
  <si>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</si>
  <si>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</si>
  <si>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</si>
  <si>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</si>
  <si>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</si>
  <si>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</si>
  <si>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</si>
  <si>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</si>
  <si>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</si>
  <si>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</si>
  <si>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</si>
  <si>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</si>
  <si>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</si>
  <si>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</si>
  <si>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</si>
  <si>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</si>
  <si>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</si>
  <si>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</si>
  <si>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</si>
  <si>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</si>
  <si>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</si>
  <si>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</si>
  <si>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</si>
  <si>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</si>
  <si>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</si>
  <si>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</si>
  <si>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</si>
  <si>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</si>
  <si>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</si>
  <si>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</si>
  <si>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</si>
  <si>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</si>
  <si>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</si>
  <si>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</si>
  <si>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</si>
  <si>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</si>
  <si>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</si>
  <si>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</si>
  <si>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</si>
  <si>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</si>
  <si>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</si>
  <si>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</si>
  <si>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</si>
  <si>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</si>
  <si>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</si>
  <si>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</si>
  <si>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</si>
  <si>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</si>
  <si>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</si>
  <si>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</si>
  <si>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</si>
  <si>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</si>
  <si>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</si>
  <si>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</si>
  <si>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</si>
  <si>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</si>
  <si>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</si>
  <si>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</si>
  <si>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</si>
  <si>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</si>
  <si>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</si>
  <si>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</si>
  <si>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</si>
  <si>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</si>
  <si>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</si>
  <si>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</si>
  <si>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</si>
  <si>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</si>
  <si>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</si>
  <si>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</si>
  <si>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</si>
  <si>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</si>
  <si>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</si>
  <si>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</si>
  <si>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</si>
  <si>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</si>
  <si>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</si>
  <si>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</si>
  <si>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</si>
  <si>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</si>
  <si>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</si>
  <si>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</si>
  <si>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</si>
  <si>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</si>
  <si>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</si>
  <si>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</si>
  <si>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</si>
  <si>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</si>
  <si>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</si>
  <si>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</si>
  <si>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</si>
  <si>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</si>
  <si>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</si>
  <si>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</si>
  <si>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</si>
  <si>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</si>
  <si>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</si>
  <si>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</si>
  <si>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</si>
  <si>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</si>
  <si>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</si>
  <si>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</si>
  <si>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</si>
  <si>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</si>
  <si>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</si>
  <si>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</si>
  <si>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</si>
  <si>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</si>
  <si>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</si>
  <si>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</si>
  <si>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</si>
  <si>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</si>
  <si>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</si>
  <si>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</si>
  <si>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</si>
  <si>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</si>
  <si>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</si>
  <si>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</si>
  <si>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</si>
  <si>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</si>
  <si>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</si>
  <si>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</si>
  <si>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</si>
  <si>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</si>
  <si>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</si>
  <si>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</si>
  <si>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</si>
  <si>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</si>
  <si>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</si>
  <si>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</si>
  <si>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</si>
  <si>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</si>
  <si>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</si>
  <si>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</si>
  <si>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</si>
  <si>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</si>
  <si>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</si>
  <si>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</si>
  <si>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</si>
  <si>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</si>
  <si>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</si>
  <si>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</si>
  <si>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</si>
  <si>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</si>
  <si>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</si>
  <si>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</si>
  <si>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</si>
  <si>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</si>
  <si>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</si>
  <si>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</si>
  <si>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</si>
  <si>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</si>
  <si>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</si>
  <si>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</si>
  <si>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</si>
  <si>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</si>
  <si>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</si>
  <si>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</si>
  <si>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</si>
  <si>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</si>
  <si>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</si>
  <si>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</si>
  <si>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</si>
  <si>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</si>
  <si>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</si>
  <si>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</si>
  <si>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</si>
  <si>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</si>
  <si>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</si>
  <si>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</si>
  <si>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</si>
  <si>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</si>
  <si>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</si>
  <si>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</si>
  <si>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</si>
  <si>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</si>
  <si>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</si>
  <si>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</si>
  <si>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</si>
  <si>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</si>
  <si>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</si>
  <si>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</si>
  <si>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</si>
  <si>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</si>
  <si>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</si>
  <si>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</si>
  <si>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</si>
  <si>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</si>
  <si>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</si>
  <si>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</si>
  <si>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</si>
  <si>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</si>
  <si>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</si>
  <si>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</si>
  <si>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</si>
  <si>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</si>
  <si>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</si>
  <si>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</si>
  <si>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</si>
  <si>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</si>
  <si>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</si>
  <si>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</si>
  <si>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</si>
  <si>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</si>
  <si>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</si>
  <si>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</si>
  <si>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</si>
  <si>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</si>
  <si>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</si>
  <si>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</si>
  <si>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</si>
  <si>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</si>
  <si>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</si>
  <si>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</si>
  <si>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</si>
  <si>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</si>
  <si>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</si>
  <si>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</si>
  <si>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</si>
  <si>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</si>
  <si>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</si>
  <si>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</si>
  <si>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</si>
  <si>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</si>
  <si>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</si>
  <si>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</si>
  <si>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</si>
  <si>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</si>
  <si>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</si>
  <si>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</si>
  <si>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</si>
  <si>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</si>
  <si>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</si>
  <si>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</si>
  <si>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</si>
  <si>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</si>
  <si>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</si>
  <si>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</si>
  <si>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</si>
  <si>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</si>
  <si>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</si>
  <si>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</si>
  <si>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</si>
  <si>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</si>
  <si>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</si>
  <si>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</si>
  <si>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</si>
  <si>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</si>
  <si>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</si>
  <si>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</si>
  <si>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</si>
  <si>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</si>
  <si>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</si>
  <si>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</si>
  <si>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</si>
  <si>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</si>
  <si>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</si>
  <si>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</si>
  <si>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</si>
  <si>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</si>
  <si>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</si>
  <si>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</si>
  <si>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</si>
  <si>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</si>
  <si>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</si>
  <si>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</si>
  <si>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</si>
  <si>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</si>
  <si>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</si>
  <si>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</si>
  <si>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</si>
  <si>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</si>
  <si>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</si>
  <si>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</si>
  <si>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</si>
  <si>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</si>
  <si>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</si>
  <si>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</si>
  <si>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</si>
  <si>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</si>
  <si>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</si>
  <si>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</si>
  <si>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</si>
  <si>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</si>
  <si>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</si>
  <si>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</si>
  <si>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</si>
  <si>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</si>
  <si>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</si>
  <si>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</si>
  <si>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</si>
  <si>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</si>
  <si>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</si>
  <si>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</si>
  <si>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</si>
  <si>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</si>
  <si>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</si>
  <si>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</si>
  <si>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</si>
  <si>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</si>
  <si>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</si>
  <si>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</si>
  <si>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</si>
  <si>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</si>
  <si>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</si>
  <si>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</si>
  <si>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</si>
  <si>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</si>
  <si>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</si>
  <si>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</si>
  <si>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</si>
  <si>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</si>
  <si>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</si>
  <si>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</si>
  <si>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</si>
  <si>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</si>
  <si>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</si>
  <si>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</si>
  <si>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</si>
  <si>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</si>
  <si>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</si>
  <si>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</si>
  <si>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</si>
  <si>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</si>
  <si>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</si>
  <si>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</si>
  <si>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</si>
  <si>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</si>
  <si>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</si>
  <si>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</si>
  <si>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</si>
  <si>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</si>
  <si>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</si>
  <si>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</si>
  <si>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</si>
  <si>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</si>
  <si>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</si>
  <si>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</si>
  <si>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</si>
  <si>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</si>
  <si>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</si>
  <si>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</si>
  <si>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</si>
  <si>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</si>
  <si>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</si>
  <si>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</si>
  <si>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</si>
  <si>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</si>
  <si>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</si>
  <si>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</si>
  <si>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</si>
  <si>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</si>
  <si>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</si>
  <si>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</si>
  <si>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</si>
  <si>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</si>
  <si>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</si>
  <si>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</si>
  <si>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</si>
  <si>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</si>
  <si>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</si>
  <si>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</si>
  <si>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</si>
  <si>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</si>
  <si>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</si>
  <si>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</si>
  <si>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</si>
  <si>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</si>
  <si>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</si>
  <si>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</si>
  <si>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</si>
  <si>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</si>
  <si>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</si>
  <si>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</si>
  <si>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</si>
  <si>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</si>
  <si>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</si>
  <si>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</si>
  <si>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</si>
  <si>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</si>
  <si>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</si>
  <si>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</si>
  <si>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</si>
  <si>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</si>
  <si>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</si>
  <si>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</si>
  <si>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</si>
  <si>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</si>
  <si>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</si>
  <si>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</si>
  <si>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</si>
  <si>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</si>
  <si>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</si>
  <si>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</si>
  <si>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</si>
  <si>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</si>
  <si>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</si>
  <si>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</si>
  <si>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</si>
  <si>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</si>
  <si>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</si>
  <si>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</si>
  <si>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</si>
  <si>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</si>
  <si>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</si>
  <si>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</si>
  <si>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</si>
  <si>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</si>
  <si>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</si>
  <si>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</si>
  <si>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</si>
  <si>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</si>
  <si>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</si>
  <si>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</si>
  <si>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</si>
  <si>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</si>
  <si>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</si>
  <si>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</si>
  <si>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</si>
  <si>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</si>
  <si>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</si>
  <si>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</si>
  <si>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</si>
  <si>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</si>
  <si>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</si>
  <si>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</si>
  <si>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</si>
  <si>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</si>
  <si>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</si>
  <si>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</si>
  <si>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</si>
  <si>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</si>
  <si>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</si>
  <si>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</si>
  <si>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</si>
  <si>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</si>
  <si>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</si>
  <si>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</si>
  <si>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</si>
  <si>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</si>
  <si>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</si>
  <si>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</si>
  <si>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</si>
  <si>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</si>
  <si>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</si>
  <si>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</si>
  <si>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</si>
  <si>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</si>
  <si>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</si>
  <si>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</si>
  <si>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</si>
  <si>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</si>
  <si>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</si>
  <si>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</si>
  <si>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</si>
  <si>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</si>
  <si>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</si>
  <si>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</si>
  <si>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</si>
  <si>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</si>
  <si>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</si>
  <si>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</si>
  <si>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</si>
  <si>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</si>
  <si>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</si>
  <si>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</si>
  <si>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</si>
  <si>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</si>
  <si>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</si>
  <si>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</si>
  <si>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</si>
  <si>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</si>
  <si>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</si>
  <si>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</si>
  <si>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</si>
  <si>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</si>
  <si>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</si>
  <si>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</si>
  <si>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</si>
  <si>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</si>
  <si>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</si>
  <si>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</si>
  <si>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</si>
  <si>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</si>
  <si>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</si>
  <si>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</si>
  <si>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</si>
  <si>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</si>
  <si>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</si>
  <si>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</si>
  <si>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</si>
  <si>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</si>
  <si>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</si>
  <si>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</si>
  <si>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</si>
  <si>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</si>
  <si>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</si>
  <si>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</si>
  <si>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</si>
  <si>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</si>
  <si>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</si>
  <si>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</si>
  <si>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</si>
  <si>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</si>
  <si>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</si>
  <si>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</si>
  <si>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</si>
  <si>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</si>
  <si>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</si>
  <si>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</si>
  <si>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</si>
  <si>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</si>
  <si>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</si>
  <si>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</si>
  <si>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</si>
  <si>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</si>
  <si>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</si>
  <si>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</si>
  <si>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</si>
  <si>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</si>
  <si>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</si>
  <si>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</si>
  <si>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</si>
  <si>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</si>
  <si>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</si>
  <si>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</si>
  <si>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</si>
  <si>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</si>
  <si>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</si>
  <si>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</si>
  <si>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</si>
  <si>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</si>
  <si>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</si>
  <si>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</si>
  <si>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</si>
  <si>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</si>
  <si>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</si>
  <si>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</si>
  <si>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</si>
  <si>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</si>
  <si>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</si>
  <si>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</si>
  <si>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</si>
  <si>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</si>
  <si>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</si>
  <si>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</si>
  <si>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</si>
  <si>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</si>
  <si>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</si>
  <si>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</si>
  <si>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</si>
  <si>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</si>
  <si>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</si>
  <si>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</si>
  <si>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</si>
  <si>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</si>
  <si>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</si>
  <si>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</si>
  <si>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</si>
  <si>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</si>
  <si>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</si>
  <si>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</si>
  <si>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</si>
  <si>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</si>
  <si>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</si>
  <si>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</si>
  <si>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</si>
  <si>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</si>
  <si>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</si>
  <si>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</si>
  <si>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</si>
  <si>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</si>
  <si>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</si>
  <si>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</si>
  <si>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</si>
  <si>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</si>
  <si>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</si>
  <si>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</si>
  <si>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</si>
  <si>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</si>
  <si>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</si>
  <si>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</si>
  <si>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</si>
  <si>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</si>
  <si>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</si>
  <si>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</si>
  <si>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</si>
  <si>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</si>
  <si>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</si>
  <si>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</si>
  <si>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</si>
  <si>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</si>
  <si>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</si>
  <si>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</si>
  <si>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</si>
  <si>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</si>
  <si>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</si>
  <si>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</si>
  <si>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</si>
  <si>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</si>
  <si>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</si>
  <si>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</si>
  <si>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</si>
  <si>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</si>
  <si>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</si>
  <si>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</si>
  <si>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</si>
  <si>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</si>
  <si>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</si>
  <si>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</si>
  <si>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</si>
  <si>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</si>
  <si>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</si>
  <si>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</si>
  <si>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</si>
  <si>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</si>
  <si>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</si>
  <si>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</si>
  <si>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</si>
  <si>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</si>
  <si>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</si>
  <si>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</si>
  <si>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</si>
  <si>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</si>
  <si>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</si>
  <si>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</si>
  <si>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</si>
  <si>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</si>
  <si>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</si>
  <si>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</si>
  <si>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</si>
  <si>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</si>
  <si>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</si>
  <si>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</si>
  <si>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</si>
  <si>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</si>
  <si>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</si>
  <si>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</si>
  <si>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</si>
  <si>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</si>
  <si>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</si>
  <si>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</si>
  <si>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</si>
  <si>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</si>
  <si>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</si>
  <si>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</si>
  <si>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</si>
  <si>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</si>
  <si>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</si>
  <si>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</si>
  <si>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</si>
  <si>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</si>
  <si>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</si>
  <si>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</si>
  <si>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</si>
  <si>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</si>
  <si>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</si>
  <si>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</si>
  <si>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</si>
  <si>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</si>
  <si>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</si>
  <si>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</si>
  <si>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</si>
  <si>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</si>
  <si>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</si>
  <si>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</si>
  <si>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</si>
  <si>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</si>
  <si>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</si>
  <si>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</si>
  <si>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</si>
  <si>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</si>
  <si>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</si>
  <si>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</si>
  <si>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</si>
  <si>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</si>
  <si>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</si>
  <si>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</si>
  <si>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</si>
  <si>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</si>
  <si>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</si>
  <si>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</si>
  <si>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</si>
  <si>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</si>
  <si>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</si>
  <si>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</si>
  <si>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</si>
  <si>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</si>
  <si>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</si>
  <si>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</si>
  <si>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</si>
  <si>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</si>
  <si>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</si>
  <si>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</si>
  <si>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</si>
  <si>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</si>
  <si>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</si>
  <si>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</si>
  <si>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</si>
  <si>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</si>
  <si>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</si>
  <si>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</si>
  <si>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</si>
  <si>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</si>
  <si>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</si>
  <si>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</si>
  <si>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</si>
  <si>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</si>
  <si>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</si>
  <si>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</si>
  <si>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</si>
  <si>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</si>
  <si>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</si>
  <si>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</si>
  <si>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</si>
  <si>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</si>
  <si>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</si>
  <si>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</si>
  <si>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</si>
  <si>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</si>
  <si>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</si>
  <si>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</si>
  <si>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</si>
  <si>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</si>
  <si>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</si>
  <si>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</si>
  <si>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</si>
  <si>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</si>
  <si>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</si>
  <si>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</si>
  <si>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</si>
  <si>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</si>
  <si>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</si>
  <si>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</si>
  <si>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</si>
  <si>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</si>
  <si>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</si>
  <si>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</si>
  <si>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</si>
  <si>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</si>
  <si>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</si>
  <si>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</si>
  <si>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</si>
  <si>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</si>
  <si>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</si>
  <si>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</si>
  <si>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</si>
  <si>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</si>
  <si>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</si>
  <si>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</si>
  <si>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</si>
  <si>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</si>
  <si>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</si>
  <si>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</si>
  <si>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</si>
  <si>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</si>
  <si>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</si>
  <si>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</si>
  <si>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</si>
  <si>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</si>
  <si>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</si>
  <si>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</si>
  <si>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</si>
  <si>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</si>
  <si>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</si>
  <si>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</si>
  <si>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</si>
  <si>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</si>
  <si>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</si>
  <si>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</si>
  <si>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</si>
  <si>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</si>
  <si>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</si>
  <si>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</si>
  <si>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</si>
  <si>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</si>
  <si>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</si>
  <si>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</si>
  <si>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</si>
  <si>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</si>
  <si>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</si>
  <si>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</si>
  <si>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</si>
  <si>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</si>
  <si>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</si>
  <si>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</si>
  <si>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</si>
  <si>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</si>
  <si>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</si>
  <si>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</si>
  <si>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</si>
  <si>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</si>
  <si>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</si>
  <si>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</si>
  <si>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</si>
  <si>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</si>
  <si>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</si>
  <si>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</si>
  <si>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</si>
  <si>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</si>
  <si>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</si>
  <si>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</si>
  <si>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</si>
  <si>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</si>
  <si>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</si>
  <si>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</si>
  <si>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</si>
  <si>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</si>
  <si>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</si>
  <si>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</si>
  <si>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</si>
  <si>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</si>
  <si>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</si>
  <si>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</si>
  <si>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</si>
  <si>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</si>
  <si>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</si>
  <si>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</si>
  <si>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</si>
  <si>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</si>
  <si>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</si>
  <si>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</si>
  <si>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</si>
  <si>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</si>
  <si>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</si>
  <si>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</si>
  <si>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</si>
  <si>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</si>
  <si>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</si>
  <si>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</si>
  <si>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</si>
  <si>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</si>
  <si>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</si>
  <si>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</si>
  <si>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</si>
  <si>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</si>
  <si>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</si>
  <si>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</si>
  <si>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</si>
  <si>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</si>
  <si>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</si>
  <si>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</si>
  <si>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</si>
  <si>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</si>
  <si>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</si>
  <si>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</si>
  <si>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</si>
  <si>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</si>
  <si>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</si>
  <si>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</si>
  <si>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</si>
  <si>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</si>
  <si>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</si>
  <si>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</si>
  <si>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</si>
  <si>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</si>
  <si>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</si>
  <si>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</si>
  <si>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</si>
  <si>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</si>
  <si>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</si>
  <si>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</si>
  <si>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</si>
  <si>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</si>
  <si>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</si>
  <si>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</si>
  <si>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</si>
  <si>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</si>
  <si>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</si>
  <si>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</si>
  <si>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</si>
  <si>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</si>
  <si>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</si>
  <si>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</si>
  <si>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</si>
  <si>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</si>
  <si>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</si>
  <si>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</si>
  <si>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</si>
  <si>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</si>
  <si>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</si>
  <si>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</si>
  <si>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</si>
  <si>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</si>
  <si>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</si>
  <si>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</si>
  <si>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</si>
  <si>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</si>
  <si>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</si>
  <si>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</si>
  <si>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</si>
  <si>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</si>
  <si>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</si>
  <si>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</si>
  <si>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</si>
  <si>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</si>
  <si>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</si>
  <si>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</si>
  <si>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</si>
  <si>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</si>
  <si>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</si>
  <si>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</si>
  <si>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</si>
  <si>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</si>
  <si>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</si>
  <si>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</si>
  <si>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</si>
  <si>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</si>
  <si>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</si>
  <si>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</si>
  <si>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</si>
  <si>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</si>
  <si>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</si>
  <si>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</si>
  <si>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</si>
  <si>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</si>
  <si>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</si>
  <si>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</si>
  <si>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</si>
  <si>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</si>
  <si>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</si>
  <si>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</si>
  <si>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</si>
  <si>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</si>
  <si>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</si>
  <si>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</si>
  <si>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</si>
  <si>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</si>
  <si>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</si>
  <si>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</si>
  <si>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</si>
  <si>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</si>
  <si>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</si>
  <si>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</si>
  <si>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</si>
  <si>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</si>
  <si>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</si>
  <si>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</si>
  <si>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</si>
  <si>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</si>
  <si>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</si>
  <si>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</si>
  <si>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</si>
  <si>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</si>
  <si>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</si>
  <si>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</si>
  <si>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</si>
  <si>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</si>
  <si>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</si>
  <si>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</si>
  <si>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</si>
  <si>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</si>
  <si>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</si>
  <si>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</si>
  <si>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</si>
  <si>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</si>
  <si>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</si>
  <si>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</si>
  <si>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</si>
  <si>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</si>
  <si>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</si>
  <si>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</si>
  <si>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</si>
  <si>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</si>
  <si>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</si>
  <si>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</si>
  <si>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</si>
  <si>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</si>
  <si>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</si>
  <si>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</si>
  <si>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</si>
  <si>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</si>
  <si>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</si>
  <si>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</si>
  <si>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</si>
  <si>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</si>
  <si>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</si>
  <si>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</si>
  <si>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</si>
  <si>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</si>
  <si>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</si>
  <si>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</si>
  <si>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</si>
  <si>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</si>
  <si>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</si>
  <si>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</si>
  <si>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</si>
  <si>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</si>
  <si>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</si>
  <si>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</si>
  <si>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</si>
  <si>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</si>
  <si>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</si>
  <si>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</si>
  <si>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</si>
  <si>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</si>
  <si>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</si>
  <si>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</si>
  <si>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</si>
  <si>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</si>
  <si>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</si>
  <si>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</si>
  <si>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</si>
  <si>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</si>
  <si>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</si>
  <si>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</si>
  <si>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</si>
  <si>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</si>
  <si>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</si>
  <si>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</si>
  <si>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</si>
  <si>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</si>
  <si>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</si>
  <si>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</si>
  <si>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</si>
  <si>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</si>
  <si>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</si>
  <si>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</si>
  <si>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</si>
  <si>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</si>
  <si>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</si>
  <si>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</si>
  <si>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</si>
  <si>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</si>
  <si>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</si>
  <si>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</si>
  <si>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</si>
  <si>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</si>
  <si>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</si>
  <si>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</si>
  <si>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</si>
  <si>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</si>
  <si>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</si>
  <si>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</si>
  <si>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</si>
  <si>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</si>
  <si>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</si>
  <si>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</si>
  <si>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</si>
  <si>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</si>
  <si>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</si>
  <si>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</si>
  <si>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</si>
  <si>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</si>
  <si>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</si>
  <si>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</si>
  <si>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</si>
  <si>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</si>
  <si>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</si>
  <si>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</si>
  <si>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</si>
  <si>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</si>
  <si>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</si>
  <si>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</si>
  <si>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</si>
  <si>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</si>
  <si>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</si>
  <si>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</si>
  <si>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</si>
  <si>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</si>
  <si>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</si>
  <si>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</si>
  <si>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</si>
  <si>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</si>
  <si>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</si>
  <si>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</si>
  <si>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</si>
  <si>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</si>
  <si>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</si>
  <si>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</si>
  <si>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</si>
  <si>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</si>
  <si>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</si>
  <si>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</si>
  <si>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</si>
  <si>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</si>
  <si>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</si>
  <si>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</si>
  <si>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</si>
  <si>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</si>
  <si>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</si>
  <si>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</si>
  <si>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</si>
  <si>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</si>
  <si>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</si>
  <si>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</si>
  <si>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</si>
  <si>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</si>
  <si>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</si>
  <si>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</si>
  <si>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</si>
  <si>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</si>
  <si>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</si>
  <si>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</si>
  <si>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</si>
  <si>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</si>
  <si>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</si>
  <si>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</si>
  <si>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</si>
  <si>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</si>
  <si>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</si>
  <si>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</si>
  <si>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</si>
  <si>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</si>
  <si>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</si>
  <si>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</si>
  <si>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</si>
  <si>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</si>
  <si>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</si>
  <si>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</si>
  <si>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</si>
  <si>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</si>
  <si>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</si>
  <si>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</si>
  <si>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</si>
  <si>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</si>
  <si>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</si>
  <si>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</si>
  <si>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</si>
  <si>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</si>
  <si>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</si>
  <si>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</si>
  <si>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</si>
  <si>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</si>
  <si>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</si>
  <si>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</si>
  <si>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</si>
  <si>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</si>
  <si>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</si>
  <si>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</si>
  <si>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</si>
  <si>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</si>
  <si>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</si>
  <si>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</si>
  <si>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</si>
  <si>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</si>
  <si>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</si>
  <si>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</si>
  <si>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</si>
  <si>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</si>
  <si>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</si>
  <si>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</si>
  <si>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</si>
  <si>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</si>
  <si>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</si>
  <si>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</si>
  <si>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</si>
  <si>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</si>
  <si>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</si>
  <si>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</si>
  <si>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</si>
  <si>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</si>
  <si>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</si>
  <si>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</si>
  <si>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</si>
  <si>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</si>
  <si>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</si>
  <si>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</si>
  <si>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</si>
  <si>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</si>
  <si>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</si>
  <si>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</si>
  <si>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</si>
  <si>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</si>
  <si>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</si>
  <si>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</si>
  <si>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</si>
  <si>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</si>
  <si>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</si>
  <si>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</si>
  <si>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</si>
  <si>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</si>
  <si>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</si>
  <si>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</si>
  <si>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</si>
  <si>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</si>
  <si>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</si>
  <si>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</si>
  <si>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</si>
  <si>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</si>
  <si>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</si>
  <si>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</si>
  <si>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</si>
  <si>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</si>
  <si>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</si>
  <si>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</si>
  <si>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</si>
  <si>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</si>
  <si>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</si>
  <si>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</si>
  <si>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</si>
  <si>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</si>
  <si>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</si>
  <si>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</si>
  <si>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</si>
  <si>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</si>
  <si>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</si>
  <si>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</si>
  <si>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</si>
  <si>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</si>
  <si>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</si>
  <si>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</si>
  <si>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</si>
  <si>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</si>
  <si>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</si>
  <si>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</si>
  <si>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</si>
  <si>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</si>
  <si>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</si>
  <si>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</si>
  <si>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</si>
  <si>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</si>
  <si>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</si>
  <si>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</si>
  <si>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</si>
  <si>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</si>
  <si>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</si>
  <si>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</si>
  <si>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</si>
  <si>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</si>
  <si>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</si>
  <si>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</si>
  <si>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</si>
  <si>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</si>
  <si>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</si>
  <si>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</si>
  <si>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</si>
  <si>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</si>
  <si>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</si>
  <si>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</si>
  <si>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</si>
  <si>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</si>
  <si>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</si>
  <si>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</si>
  <si>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</si>
  <si>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</si>
  <si>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</si>
  <si>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</si>
  <si>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</si>
  <si>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</si>
  <si>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</si>
  <si>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</si>
  <si>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</si>
  <si>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</si>
  <si>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</si>
  <si>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</si>
  <si>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</si>
  <si>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</si>
  <si>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</si>
  <si>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</si>
  <si>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</si>
  <si>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</si>
  <si>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</si>
  <si>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</si>
  <si>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</si>
  <si>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</si>
  <si>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</si>
  <si>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</si>
  <si>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</si>
  <si>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</si>
  <si>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</si>
  <si>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</si>
  <si>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</si>
  <si>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</si>
  <si>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</si>
  <si>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</si>
  <si>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</si>
  <si>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</si>
  <si>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</si>
  <si>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</si>
  <si>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</si>
  <si>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</si>
  <si>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</si>
  <si>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</si>
  <si>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</si>
  <si>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</si>
  <si>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</si>
  <si>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</si>
  <si>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</si>
  <si>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</si>
  <si>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</si>
  <si>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</si>
  <si>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</si>
  <si>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</si>
  <si>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</si>
  <si>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</si>
  <si>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</si>
  <si>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</si>
  <si>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</si>
  <si>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</si>
  <si>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</si>
  <si>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</si>
  <si>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</si>
  <si>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</si>
  <si>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</si>
  <si>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</si>
  <si>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</si>
  <si>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</si>
  <si>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</si>
  <si>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</si>
  <si>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</si>
  <si>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</si>
  <si>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</si>
  <si>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</si>
  <si>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</si>
  <si>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</si>
  <si>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</si>
  <si>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</si>
  <si>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</si>
  <si>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</si>
  <si>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</si>
  <si>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</si>
  <si>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</si>
  <si>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</si>
  <si>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</si>
  <si>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</si>
  <si>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</si>
  <si>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</si>
  <si>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</si>
  <si>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</si>
  <si>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</si>
  <si>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</si>
  <si>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</si>
  <si>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</si>
  <si>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</si>
  <si>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</si>
  <si>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</si>
  <si>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</si>
  <si>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</si>
  <si>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</si>
  <si>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</si>
  <si>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</si>
  <si>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</si>
  <si>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</si>
  <si>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</si>
  <si>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</si>
  <si>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</si>
  <si>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</si>
  <si>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</si>
  <si>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</si>
  <si>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</si>
  <si>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</si>
  <si>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</si>
  <si>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</si>
  <si>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</si>
  <si>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</si>
  <si>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</si>
  <si>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</si>
  <si>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</si>
  <si>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</si>
  <si>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</si>
  <si>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</si>
  <si>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</si>
  <si>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</si>
  <si>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</si>
  <si>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</si>
  <si>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</si>
  <si>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</si>
  <si>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</si>
  <si>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</si>
  <si>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</si>
  <si>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</si>
  <si>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</si>
  <si>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</si>
  <si>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</si>
  <si>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</si>
  <si>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</si>
  <si>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</si>
  <si>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</si>
  <si>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</si>
  <si>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</si>
  <si>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</si>
  <si>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</si>
  <si>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</si>
  <si>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</si>
  <si>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</si>
  <si>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</si>
  <si>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</si>
  <si>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</si>
  <si>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</si>
  <si>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</si>
  <si>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</si>
  <si>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</si>
  <si>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</si>
  <si>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</si>
  <si>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</si>
  <si>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</si>
  <si>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</si>
  <si>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</si>
  <si>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</si>
  <si>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</si>
  <si>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</si>
  <si>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</si>
  <si>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</si>
  <si>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</si>
  <si>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</si>
  <si>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</si>
  <si>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</si>
  <si>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</si>
  <si>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</si>
  <si>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</si>
  <si>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</si>
  <si>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</si>
  <si>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</si>
  <si>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</si>
  <si>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</si>
  <si>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</si>
  <si>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</si>
  <si>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</si>
  <si>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</si>
  <si>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</si>
  <si>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</si>
  <si>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</si>
  <si>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</si>
  <si>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</si>
  <si>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</si>
  <si>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</si>
  <si>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</si>
  <si>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</si>
  <si>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</si>
  <si>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</si>
  <si>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</si>
  <si>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</si>
  <si>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</si>
  <si>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</si>
  <si>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</si>
  <si>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</si>
  <si>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</si>
  <si>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</si>
  <si>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</si>
  <si>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</si>
  <si>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</si>
  <si>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</si>
  <si>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</si>
  <si>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</si>
  <si>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</si>
  <si>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</si>
  <si>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</si>
  <si>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</si>
  <si>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</si>
  <si>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</si>
  <si>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</si>
  <si>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</si>
  <si>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</si>
  <si>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</si>
  <si>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</si>
  <si>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</si>
  <si>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</si>
  <si>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</si>
  <si>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</si>
  <si>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</si>
  <si>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</si>
  <si>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</si>
  <si>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</si>
  <si>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</si>
  <si>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</si>
  <si>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</si>
  <si>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</si>
  <si>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</si>
  <si>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</si>
  <si>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</si>
  <si>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</si>
  <si>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</si>
  <si>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</si>
  <si>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</si>
  <si>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</si>
  <si>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</si>
  <si>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</si>
  <si>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</si>
  <si>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</si>
  <si>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</si>
  <si>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</si>
  <si>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</si>
  <si>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</si>
  <si>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</si>
  <si>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</si>
  <si>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</si>
  <si>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</si>
  <si>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</si>
  <si>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</si>
  <si>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</si>
  <si>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</si>
  <si>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</si>
  <si>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</si>
  <si>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</si>
  <si>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</si>
  <si>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</si>
  <si>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</si>
  <si>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</si>
  <si>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</si>
  <si>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</si>
  <si>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</si>
  <si>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</si>
  <si>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</si>
  <si>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</si>
  <si>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</si>
  <si>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</si>
  <si>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</si>
  <si>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</si>
  <si>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</si>
  <si>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</si>
  <si>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</si>
  <si>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</si>
  <si>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</si>
  <si>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</si>
  <si>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</si>
  <si>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</si>
  <si>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</si>
  <si>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</si>
  <si>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</si>
  <si>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</si>
  <si>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</si>
  <si>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</si>
  <si>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</si>
  <si>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</si>
  <si>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</si>
  <si>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</si>
  <si>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</si>
  <si>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</si>
  <si>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</si>
  <si>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</si>
  <si>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</si>
  <si>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</si>
  <si>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</si>
  <si>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</si>
  <si>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</si>
  <si>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</si>
  <si>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</si>
  <si>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</si>
  <si>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</si>
  <si>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</si>
  <si>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</si>
  <si>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</si>
  <si>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</si>
  <si>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</si>
  <si>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</si>
  <si>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</si>
  <si>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</si>
  <si>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</si>
  <si>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</si>
  <si>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</si>
  <si>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</si>
  <si>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</si>
  <si>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</si>
  <si>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</si>
  <si>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</si>
  <si>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</si>
  <si>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</si>
  <si>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</si>
  <si>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</si>
  <si>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</si>
  <si>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</si>
  <si>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</si>
  <si>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</si>
  <si>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</si>
  <si>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</si>
  <si>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</si>
  <si>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</si>
  <si>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</si>
  <si>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</si>
  <si>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</si>
  <si>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</si>
  <si>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</si>
  <si>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</si>
  <si>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</si>
  <si>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</si>
  <si>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</si>
  <si>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</si>
  <si>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</si>
  <si>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</si>
  <si>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</si>
  <si>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</si>
  <si>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</si>
  <si>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</si>
  <si>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</si>
  <si>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</si>
  <si>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</si>
  <si>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</si>
  <si>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</si>
  <si>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</si>
  <si>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</si>
  <si>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</si>
  <si>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</si>
  <si>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</si>
  <si>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</si>
  <si>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</si>
  <si>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</si>
  <si>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</si>
  <si>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</si>
  <si>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</si>
  <si>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</si>
  <si>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</si>
  <si>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</si>
  <si>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</si>
  <si>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</si>
  <si>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</si>
  <si>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</si>
  <si>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</si>
  <si>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</si>
  <si>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</si>
  <si>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</si>
  <si>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</si>
  <si>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</si>
  <si>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</si>
  <si>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</si>
  <si>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</si>
  <si>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</si>
  <si>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</si>
  <si>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</si>
  <si>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</si>
  <si>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</si>
  <si>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</si>
  <si>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</si>
  <si>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</si>
  <si>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</si>
  <si>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</si>
  <si>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</si>
  <si>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</si>
  <si>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</si>
  <si>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</si>
  <si>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</si>
  <si>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</si>
  <si>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</si>
  <si>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</si>
  <si>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</si>
  <si>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</si>
  <si>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</si>
  <si>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</si>
  <si>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</si>
  <si>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</si>
  <si>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</si>
  <si>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</si>
  <si>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</si>
  <si>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</si>
  <si>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</si>
  <si>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</si>
  <si>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</si>
  <si>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</si>
  <si>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</si>
  <si>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</si>
  <si>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</si>
  <si>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</si>
  <si>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</si>
  <si>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</si>
  <si>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</si>
  <si>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</si>
  <si>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</si>
  <si>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</si>
  <si>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</si>
  <si>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</si>
  <si>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</si>
  <si>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</si>
  <si>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</si>
  <si>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</si>
  <si>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</si>
  <si>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</si>
  <si>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</si>
  <si>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</si>
  <si>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</si>
  <si>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</si>
  <si>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</si>
  <si>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</si>
  <si>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</si>
  <si>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</si>
  <si>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</si>
  <si>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</si>
  <si>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</si>
  <si>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</si>
  <si>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</si>
  <si>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</si>
  <si>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</si>
  <si>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</si>
  <si>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</si>
  <si>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</si>
  <si>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</si>
  <si>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</si>
  <si>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</si>
  <si>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</si>
  <si>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</si>
  <si>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</si>
  <si>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</si>
  <si>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</si>
  <si>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</si>
  <si>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</si>
  <si>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</si>
  <si>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</si>
  <si>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</si>
  <si>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</si>
  <si>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</si>
  <si>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</si>
  <si>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</si>
  <si>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</si>
  <si>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</si>
  <si>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</si>
  <si>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</si>
  <si>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</si>
  <si>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</si>
  <si>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</si>
  <si>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</si>
  <si>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</si>
  <si>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</si>
  <si>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</si>
  <si>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</si>
  <si>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</si>
  <si>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</si>
  <si>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</si>
  <si>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</si>
  <si>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</si>
  <si>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</si>
  <si>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</si>
  <si>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</si>
  <si>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</si>
  <si>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</si>
  <si>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</si>
  <si>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</si>
  <si>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</si>
  <si>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</si>
  <si>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</si>
  <si>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</si>
  <si>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</si>
  <si>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</si>
  <si>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</si>
  <si>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</si>
  <si>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</si>
  <si>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</si>
  <si>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</si>
  <si>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</si>
  <si>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</si>
  <si>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</si>
  <si>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</si>
  <si>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</si>
  <si>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</si>
  <si>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</si>
  <si>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</si>
  <si>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</si>
  <si>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</si>
  <si>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</si>
  <si>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</si>
  <si>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</si>
  <si>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</si>
  <si>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</si>
  <si>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</si>
  <si>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</si>
  <si>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</si>
  <si>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</si>
  <si>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</si>
  <si>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</si>
  <si>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</si>
  <si>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</si>
  <si>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</si>
  <si>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</si>
  <si>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</si>
  <si>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</si>
  <si>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</si>
  <si>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</si>
  <si>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</si>
  <si>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</si>
  <si>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</si>
  <si>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</si>
  <si>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</si>
  <si>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</si>
  <si>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</si>
  <si>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</si>
  <si>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</si>
  <si>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</si>
  <si>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</si>
  <si>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</si>
  <si>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</si>
  <si>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</si>
  <si>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</si>
  <si>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</si>
  <si>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</si>
  <si>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</si>
  <si>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</si>
  <si>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</si>
  <si>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</si>
  <si>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</si>
  <si>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</si>
  <si>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</si>
  <si>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</si>
  <si>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</si>
  <si>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</si>
  <si>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</si>
  <si>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</si>
  <si>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</si>
  <si>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</si>
  <si>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</si>
  <si>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</si>
  <si>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</si>
  <si>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</si>
  <si>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</si>
  <si>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</si>
  <si>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</si>
  <si>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</si>
  <si>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</si>
  <si>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</si>
  <si>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</si>
  <si>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</si>
  <si>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</si>
  <si>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</si>
  <si>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</si>
  <si>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</si>
  <si>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</si>
  <si>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</si>
  <si>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</si>
  <si>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</si>
  <si>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</si>
  <si>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</si>
  <si>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</si>
  <si>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</si>
  <si>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</si>
  <si>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</si>
  <si>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</si>
  <si>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</si>
  <si>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</si>
  <si>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</si>
  <si>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</si>
  <si>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</si>
  <si>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</si>
  <si>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</si>
  <si>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</si>
  <si>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</si>
  <si>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</si>
  <si>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</si>
  <si>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</si>
  <si>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</si>
  <si>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</si>
  <si>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</si>
  <si>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</si>
  <si>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</si>
  <si>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</si>
  <si>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</si>
  <si>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</si>
  <si>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</si>
  <si>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</si>
  <si>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</si>
  <si>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</si>
  <si>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</si>
  <si>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</si>
  <si>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</si>
  <si>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</si>
  <si>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</si>
  <si>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</si>
  <si>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</si>
  <si>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</si>
  <si>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</si>
  <si>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</si>
  <si>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</si>
  <si>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</si>
  <si>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</si>
  <si>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</si>
  <si>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</si>
  <si>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</si>
  <si>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</si>
  <si>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</si>
  <si>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</si>
  <si>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</si>
  <si>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</si>
  <si>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</si>
  <si>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</si>
  <si>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</si>
  <si>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</si>
  <si>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</si>
  <si>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</si>
  <si>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</si>
  <si>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</si>
  <si>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</si>
  <si>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</si>
  <si>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</si>
  <si>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</si>
  <si>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</si>
  <si>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</si>
  <si>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</si>
  <si>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</si>
  <si>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</si>
  <si>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</si>
  <si>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</si>
  <si>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</si>
  <si>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</si>
  <si>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</si>
  <si>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</si>
  <si>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</si>
  <si>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</si>
  <si>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</si>
  <si>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</si>
  <si>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</si>
  <si>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</si>
  <si>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</si>
  <si>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</si>
  <si>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</si>
  <si>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</si>
  <si>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</si>
  <si>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</si>
  <si>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</si>
  <si>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</si>
  <si>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</si>
  <si>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</si>
  <si>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</si>
  <si>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</si>
  <si>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</si>
  <si>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</si>
  <si>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</si>
  <si>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</si>
  <si>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</si>
  <si>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</si>
  <si>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</si>
  <si>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</si>
  <si>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</si>
  <si>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</si>
  <si>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</si>
  <si>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</si>
  <si>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</si>
  <si>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</si>
  <si>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</si>
  <si>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</si>
  <si>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</si>
  <si>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</si>
  <si>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</si>
  <si>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</si>
  <si>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</si>
  <si>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</si>
  <si>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</si>
  <si>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</si>
  <si>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</si>
  <si>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</si>
  <si>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</si>
  <si>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</si>
  <si>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</si>
  <si>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</si>
  <si>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</si>
  <si>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</si>
  <si>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</si>
  <si>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</si>
  <si>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</si>
  <si>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</si>
  <si>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</si>
  <si>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</si>
  <si>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</si>
  <si>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</si>
  <si>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</si>
  <si>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</si>
  <si>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</si>
  <si>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</si>
  <si>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</si>
  <si>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</si>
  <si>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</si>
  <si>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</si>
  <si>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</si>
  <si>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</si>
  <si>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</si>
  <si>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</si>
  <si>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</si>
  <si>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</si>
  <si>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</si>
  <si>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</si>
  <si>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</si>
  <si>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</si>
  <si>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</si>
  <si>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</si>
  <si>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</si>
  <si>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</si>
  <si>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</si>
  <si>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</si>
  <si>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</si>
  <si>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</si>
  <si>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</si>
  <si>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</si>
  <si>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</si>
  <si>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</si>
  <si>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</si>
  <si>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</si>
  <si>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</si>
  <si>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</si>
  <si>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</si>
  <si>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</si>
  <si>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</si>
  <si>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</si>
  <si>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</si>
  <si>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</si>
  <si>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</si>
  <si>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</si>
  <si>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</si>
  <si>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</si>
  <si>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</si>
  <si>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</si>
  <si>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</si>
  <si>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</si>
  <si>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</si>
  <si>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</si>
  <si>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</si>
  <si>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</si>
  <si>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</si>
  <si>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</si>
  <si>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</si>
  <si>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</si>
  <si>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</si>
  <si>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</si>
  <si>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</si>
  <si>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</si>
  <si>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</si>
  <si>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</si>
  <si>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</si>
  <si>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</si>
  <si>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</si>
  <si>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</si>
  <si>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</si>
  <si>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</si>
  <si>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</si>
  <si>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</si>
  <si>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</si>
  <si>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</si>
  <si>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</si>
  <si>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</si>
  <si>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</si>
  <si>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</si>
  <si>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</si>
  <si>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</si>
  <si>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</si>
  <si>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</si>
  <si>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</si>
  <si>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</si>
  <si>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</si>
  <si>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</si>
  <si>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</si>
  <si>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</si>
  <si>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</si>
  <si>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</si>
  <si>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</si>
  <si>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</si>
  <si>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</si>
  <si>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</si>
  <si>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</si>
  <si>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</si>
  <si>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</si>
  <si>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</si>
  <si>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</si>
  <si>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</si>
  <si>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</si>
  <si>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</si>
  <si>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</si>
  <si>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</si>
  <si>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</si>
  <si>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</si>
  <si>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</si>
  <si>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</si>
  <si>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</si>
  <si>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</si>
  <si>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</si>
  <si>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</si>
  <si>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</si>
  <si>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</si>
  <si>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</si>
  <si>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</si>
  <si>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</si>
  <si>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</si>
  <si>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</si>
  <si>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</si>
  <si>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</si>
  <si>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</si>
  <si>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</si>
  <si>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</si>
  <si>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</si>
  <si>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</si>
  <si>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</si>
  <si>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</si>
  <si>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</si>
  <si>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</si>
  <si>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</si>
  <si>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</si>
  <si>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</si>
  <si>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</si>
  <si>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</si>
  <si>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</si>
  <si>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</si>
  <si>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</si>
  <si>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</si>
  <si>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</si>
  <si>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</si>
  <si>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</si>
  <si>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</si>
  <si>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</si>
  <si>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</si>
  <si>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</si>
  <si>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</si>
  <si>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</si>
  <si>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</si>
  <si>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</si>
  <si>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</si>
  <si>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</si>
  <si>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</si>
  <si>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</si>
  <si>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</si>
  <si>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</si>
  <si>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</si>
  <si>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</si>
  <si>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</si>
  <si>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</si>
  <si>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</si>
  <si>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</si>
  <si>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</si>
  <si>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</si>
  <si>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</si>
  <si>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</si>
  <si>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</si>
  <si>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</si>
  <si>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</si>
  <si>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</si>
  <si>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</si>
  <si>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</si>
  <si>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</si>
  <si>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</si>
  <si>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</si>
  <si>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</si>
  <si>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</si>
  <si>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</si>
  <si>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</si>
  <si>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</si>
  <si>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</si>
  <si>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</si>
  <si>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</si>
  <si>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</si>
  <si>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</si>
  <si>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</si>
  <si>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</si>
  <si>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</si>
  <si>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</si>
  <si>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</si>
  <si>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</si>
  <si>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</si>
  <si>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</si>
  <si>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</si>
  <si>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</si>
  <si>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</si>
  <si>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</si>
  <si>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</si>
  <si>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</si>
  <si>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</si>
  <si>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</si>
  <si>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</si>
  <si>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</si>
  <si>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</si>
  <si>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</si>
  <si>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</si>
  <si>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</si>
  <si>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</si>
  <si>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</si>
  <si>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</si>
  <si>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</si>
  <si>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</si>
  <si>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</si>
  <si>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</si>
  <si>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</si>
  <si>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</si>
  <si>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</si>
  <si>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</si>
  <si>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</si>
  <si>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</si>
  <si>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</si>
  <si>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</si>
  <si>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</si>
  <si>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</si>
  <si>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</si>
  <si>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</si>
  <si>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</si>
  <si>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</si>
  <si>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</si>
  <si>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</si>
  <si>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</si>
  <si>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</si>
  <si>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</si>
  <si>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</si>
  <si>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</si>
  <si>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</si>
  <si>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</si>
  <si>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</si>
  <si>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</si>
  <si>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</si>
  <si>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</si>
  <si>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</si>
  <si>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</si>
  <si>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</si>
  <si>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</si>
  <si>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</si>
  <si>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</si>
  <si>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</si>
  <si>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</si>
  <si>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</si>
  <si>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</si>
  <si>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</si>
  <si>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</si>
  <si>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</si>
  <si>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</si>
  <si>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</si>
  <si>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</si>
  <si>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</si>
  <si>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</si>
  <si>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</si>
  <si>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</si>
  <si>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</si>
  <si>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</si>
  <si>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</si>
  <si>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</si>
  <si>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</si>
  <si>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</si>
  <si>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</si>
  <si>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</si>
  <si>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</si>
  <si>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</si>
  <si>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</si>
  <si>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</si>
  <si>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</si>
  <si>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</si>
  <si>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</si>
  <si>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</si>
  <si>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</si>
  <si>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</si>
  <si>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</si>
  <si>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</si>
  <si>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</si>
  <si>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</si>
  <si>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</si>
  <si>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</si>
  <si>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</si>
  <si>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</si>
  <si>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</si>
  <si>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</si>
  <si>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</si>
  <si>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</si>
  <si>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</si>
  <si>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</si>
  <si>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</si>
  <si>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</si>
  <si>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</si>
  <si>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</si>
  <si>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</si>
  <si>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</si>
  <si>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</si>
  <si>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</si>
  <si>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</si>
  <si>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</si>
  <si>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</si>
  <si>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</si>
  <si>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</si>
  <si>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</si>
  <si>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</si>
  <si>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</si>
  <si>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</si>
  <si>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</si>
  <si>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</si>
  <si>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</si>
  <si>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</si>
  <si>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</si>
  <si>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</si>
  <si>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</si>
  <si>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</si>
  <si>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</si>
  <si>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</si>
  <si>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</si>
  <si>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</si>
  <si>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</si>
  <si>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</si>
  <si>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</si>
  <si>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</si>
  <si>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</si>
  <si>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</si>
  <si>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</si>
  <si>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</si>
  <si>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</si>
  <si>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</si>
  <si>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</si>
  <si>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</si>
  <si>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</si>
  <si>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</si>
  <si>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</si>
  <si>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</si>
  <si>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</si>
  <si>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</si>
  <si>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</si>
  <si>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</si>
  <si>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</si>
  <si>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</si>
  <si>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</si>
  <si>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</si>
  <si>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</si>
  <si>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</si>
  <si>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</si>
  <si>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</si>
  <si>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</si>
  <si>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</si>
  <si>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</si>
  <si>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</si>
  <si>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</si>
  <si>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</si>
  <si>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</si>
  <si>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</si>
  <si>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</si>
  <si>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</si>
  <si>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</si>
  <si>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</si>
  <si>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</si>
  <si>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</si>
  <si>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</si>
  <si>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</si>
  <si>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</si>
  <si>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</si>
  <si>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</si>
  <si>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</si>
  <si>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</si>
  <si>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</si>
  <si>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</si>
  <si>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</si>
  <si>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</si>
  <si>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</si>
  <si>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</si>
  <si>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</si>
  <si>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</si>
  <si>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</si>
  <si>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</si>
  <si>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</si>
  <si>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</si>
  <si>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</si>
  <si>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</si>
  <si>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</si>
  <si>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</si>
  <si>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</si>
  <si>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</si>
  <si>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</si>
  <si>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</si>
  <si>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</si>
  <si>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</si>
  <si>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</si>
  <si>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</si>
  <si>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</si>
  <si>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</si>
  <si>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</si>
  <si>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</si>
  <si>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</si>
  <si>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</si>
  <si>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</si>
  <si>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</si>
  <si>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</si>
  <si>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</si>
  <si>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</si>
  <si>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</si>
  <si>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</si>
  <si>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</si>
  <si>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</si>
  <si>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</si>
  <si>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</si>
  <si>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</si>
  <si>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</si>
  <si>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</si>
  <si>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</si>
  <si>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</si>
  <si>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</si>
  <si>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</si>
  <si>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</si>
  <si>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</si>
  <si>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</si>
  <si>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</si>
  <si>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</si>
  <si>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</si>
  <si>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</si>
  <si>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</si>
  <si>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</si>
  <si>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</si>
  <si>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</si>
  <si>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</si>
  <si>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</si>
  <si>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</si>
  <si>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</si>
  <si>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</si>
  <si>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</si>
  <si>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</si>
  <si>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</si>
  <si>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</si>
  <si>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</si>
  <si>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</si>
  <si>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</si>
  <si>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</si>
  <si>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</si>
  <si>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</si>
  <si>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</si>
  <si>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</si>
  <si>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</si>
  <si>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</si>
  <si>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</si>
  <si>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</si>
  <si>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</si>
  <si>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</si>
  <si>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</si>
  <si>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</si>
  <si>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</si>
  <si>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</si>
  <si>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</si>
  <si>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</si>
  <si>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</si>
  <si>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</si>
  <si>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</si>
  <si>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</si>
  <si>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</si>
  <si>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</si>
  <si>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</si>
  <si>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</si>
  <si>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</si>
  <si>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</si>
  <si>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</si>
  <si>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</si>
  <si>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</si>
  <si>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</si>
  <si>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</si>
  <si>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</si>
  <si>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</si>
  <si>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</si>
  <si>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</si>
  <si>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</si>
  <si>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</si>
  <si>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</si>
  <si>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</si>
  <si>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</si>
  <si>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</si>
  <si>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</si>
  <si>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</si>
  <si>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</si>
  <si>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</si>
  <si>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</si>
  <si>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</si>
  <si>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</si>
  <si>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</si>
  <si>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</si>
  <si>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</si>
  <si>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</si>
  <si>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</si>
  <si>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</si>
  <si>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</si>
  <si>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</si>
  <si>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</si>
  <si>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</si>
  <si>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</si>
  <si>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</si>
  <si>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</si>
  <si>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</si>
  <si>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</si>
  <si>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</si>
  <si>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</si>
  <si>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</si>
  <si>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</si>
  <si>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</si>
  <si>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</si>
  <si>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</si>
  <si>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</si>
  <si>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</si>
  <si>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</si>
  <si>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</si>
  <si>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</si>
  <si>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</si>
  <si>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</si>
  <si>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</si>
  <si>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</si>
  <si>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</si>
  <si>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</si>
  <si>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</si>
  <si>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</si>
  <si>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</si>
  <si>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</si>
  <si>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</si>
  <si>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</si>
  <si>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</si>
  <si>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</si>
  <si>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</si>
  <si>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</si>
  <si>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</si>
  <si>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</si>
  <si>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</si>
  <si>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</si>
  <si>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</si>
  <si>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</si>
  <si>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</si>
  <si>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</si>
  <si>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</si>
  <si>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</si>
  <si>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</si>
  <si>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</si>
  <si>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</si>
  <si>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</si>
  <si>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</si>
  <si>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</si>
  <si>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</si>
  <si>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</si>
  <si>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</si>
  <si>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</si>
  <si>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</si>
  <si>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</si>
  <si>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</si>
  <si>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</si>
  <si>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</si>
  <si>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</si>
  <si>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</si>
  <si>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</si>
  <si>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</si>
  <si>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</si>
  <si>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</si>
  <si>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</si>
  <si>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</si>
  <si>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</si>
  <si>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</si>
  <si>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</si>
  <si>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</si>
  <si>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</si>
  <si>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</si>
  <si>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</si>
  <si>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</si>
  <si>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</si>
  <si>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</si>
  <si>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</si>
  <si>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</si>
  <si>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</si>
  <si>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</si>
  <si>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</si>
  <si>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</si>
  <si>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</si>
  <si>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</si>
  <si>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</si>
  <si>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</si>
  <si>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</si>
  <si>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</si>
  <si>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</si>
  <si>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</si>
  <si>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</si>
  <si>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</si>
  <si>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</si>
  <si>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</si>
  <si>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</si>
  <si>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</si>
  <si>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</si>
  <si>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</si>
  <si>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</si>
  <si>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</si>
  <si>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</si>
  <si>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</si>
  <si>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</si>
  <si>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</si>
  <si>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</si>
  <si>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</si>
  <si>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</si>
  <si>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</si>
  <si>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</si>
  <si>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</si>
  <si>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</si>
  <si>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</si>
  <si>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</si>
  <si>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</si>
  <si>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</si>
  <si>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</si>
  <si>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</si>
  <si>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</si>
  <si>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</si>
  <si>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</si>
  <si>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</si>
  <si>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</si>
  <si>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</si>
  <si>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</si>
  <si>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</si>
  <si>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</si>
  <si>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</si>
  <si>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</si>
  <si>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</si>
  <si>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</si>
  <si>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</si>
  <si>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</si>
  <si>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</si>
  <si>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</si>
  <si>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</si>
  <si>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</si>
  <si>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</si>
  <si>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</si>
  <si>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</si>
  <si>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</si>
  <si>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</si>
  <si>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</si>
  <si>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</si>
  <si>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</si>
  <si>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</si>
  <si>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</si>
  <si>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</si>
  <si>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</si>
  <si>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</si>
  <si>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</si>
  <si>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</si>
  <si>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</si>
  <si>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</si>
  <si>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</si>
  <si>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</si>
  <si>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</si>
  <si>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</si>
  <si>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</si>
  <si>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</si>
  <si>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</si>
  <si>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</si>
  <si>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</si>
  <si>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</si>
  <si>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</si>
  <si>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</si>
  <si>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</si>
  <si>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</si>
  <si>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</si>
  <si>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</si>
  <si>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</si>
  <si>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</si>
  <si>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</si>
  <si>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</si>
  <si>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</si>
  <si>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</si>
  <si>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</si>
  <si>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</si>
  <si>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</si>
  <si>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</si>
  <si>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</si>
  <si>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</si>
  <si>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</si>
  <si>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</si>
  <si>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</si>
  <si>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</si>
  <si>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</si>
  <si>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</si>
  <si>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</si>
  <si>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</si>
  <si>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</si>
  <si>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</si>
  <si>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</si>
  <si>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</si>
  <si>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</si>
  <si>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</si>
  <si>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</si>
  <si>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</si>
  <si>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</si>
  <si>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</si>
  <si>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</si>
  <si>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</si>
  <si>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</si>
  <si>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</si>
  <si>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</si>
  <si>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</si>
  <si>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</si>
  <si>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</si>
  <si>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</si>
  <si>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</si>
  <si>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</si>
  <si>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</si>
  <si>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</si>
  <si>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</si>
  <si>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</si>
  <si>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</si>
  <si>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</si>
  <si>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</si>
  <si>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</si>
  <si>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</si>
  <si>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</si>
  <si>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</si>
  <si>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</si>
  <si>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</si>
  <si>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</si>
  <si>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</si>
  <si>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</si>
  <si>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</si>
  <si>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</si>
  <si>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</si>
  <si>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</si>
  <si>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</si>
  <si>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</si>
  <si>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</si>
  <si>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</si>
  <si>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</si>
  <si>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</si>
  <si>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</si>
  <si>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</si>
  <si>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</si>
  <si>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</si>
  <si>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</si>
  <si>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</si>
  <si>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</si>
  <si>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</si>
  <si>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</si>
  <si>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</si>
  <si>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</si>
  <si>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</si>
  <si>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</si>
  <si>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</si>
  <si>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</si>
  <si>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</si>
  <si>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</si>
  <si>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</si>
  <si>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</si>
  <si>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</si>
  <si>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</si>
  <si>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</si>
  <si>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</si>
  <si>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</si>
  <si>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</si>
  <si>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</si>
  <si>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</si>
  <si>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</si>
  <si>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</si>
  <si>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</si>
  <si>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</si>
  <si>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</si>
  <si>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</si>
  <si>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</si>
  <si>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</si>
  <si>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</si>
  <si>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</si>
  <si>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</si>
  <si>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</si>
  <si>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</si>
  <si>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</si>
  <si>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</si>
  <si>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</si>
  <si>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</si>
  <si>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</si>
  <si>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</si>
  <si>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</si>
  <si>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</si>
  <si>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</si>
  <si>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</si>
  <si>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</si>
  <si>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</si>
  <si>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</si>
  <si>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</si>
  <si>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</si>
  <si>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</si>
  <si>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</si>
  <si>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</si>
  <si>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</si>
  <si>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</si>
  <si>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</si>
  <si>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</si>
  <si>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</si>
  <si>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</si>
  <si>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</si>
  <si>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</si>
  <si>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</si>
  <si>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</si>
  <si>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</si>
  <si>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</si>
  <si>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</si>
  <si>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</si>
  <si>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</si>
  <si>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</si>
  <si>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</si>
  <si>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</si>
  <si>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</si>
  <si>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</si>
  <si>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</si>
  <si>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</si>
  <si>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</si>
  <si>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</si>
  <si>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</si>
  <si>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</si>
  <si>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</si>
  <si>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</si>
  <si>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</si>
  <si>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</si>
  <si>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</si>
  <si>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</si>
  <si>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</si>
  <si>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</si>
  <si>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</si>
  <si>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</si>
  <si>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</si>
  <si>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</si>
  <si>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</si>
  <si>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</si>
  <si>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</si>
  <si>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</si>
  <si>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</si>
  <si>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</si>
  <si>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</si>
  <si>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</si>
  <si>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</si>
  <si>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</si>
  <si>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</si>
  <si>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</si>
  <si>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</si>
  <si>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</si>
  <si>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</si>
  <si>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</si>
  <si>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</si>
  <si>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</si>
  <si>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</si>
  <si>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</si>
  <si>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</si>
  <si>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</si>
  <si>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</si>
  <si>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</si>
  <si>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</si>
  <si>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</si>
  <si>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</si>
  <si>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</si>
  <si>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</si>
  <si>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</si>
  <si>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</si>
  <si>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</si>
  <si>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</si>
  <si>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</si>
  <si>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</si>
  <si>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</si>
  <si>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</si>
  <si>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</si>
  <si>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</si>
  <si>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</si>
  <si>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</si>
  <si>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</si>
  <si>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</si>
  <si>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</si>
  <si>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</si>
  <si>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</si>
  <si>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</si>
  <si>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</si>
  <si>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</si>
  <si>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</si>
  <si>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</si>
  <si>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</si>
  <si>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</si>
  <si>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</si>
  <si>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</si>
  <si>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</si>
  <si>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</si>
  <si>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</si>
  <si>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</si>
  <si>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</si>
  <si>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</si>
  <si>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</si>
  <si>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</si>
  <si>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</si>
  <si>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</si>
  <si>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</si>
  <si>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</si>
  <si>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</si>
  <si>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</si>
  <si>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</si>
  <si>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</si>
  <si>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</si>
  <si>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</si>
  <si>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</si>
  <si>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</si>
  <si>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</si>
  <si>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</si>
  <si>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</si>
  <si>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</si>
  <si>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</si>
  <si>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</si>
  <si>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</si>
  <si>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</si>
  <si>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</si>
  <si>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</si>
  <si>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</si>
  <si>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</si>
  <si>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</si>
  <si>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</si>
  <si>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</si>
  <si>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</si>
  <si>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</si>
  <si>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</si>
  <si>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</si>
  <si>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</si>
  <si>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</si>
  <si>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</si>
  <si>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</si>
  <si>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</si>
  <si>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</si>
  <si>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</si>
  <si>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</si>
  <si>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</si>
  <si>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</si>
  <si>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</si>
  <si>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</si>
  <si>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</si>
  <si>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</si>
  <si>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</si>
  <si>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</si>
  <si>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</si>
  <si>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</si>
  <si>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</si>
  <si>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</si>
  <si>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</si>
  <si>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</si>
  <si>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</si>
  <si>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</si>
  <si>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</si>
  <si>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</si>
  <si>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</si>
  <si>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</si>
  <si>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</si>
  <si>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</si>
  <si>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</si>
  <si>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</si>
  <si>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</si>
  <si>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</si>
  <si>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</si>
  <si>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</si>
  <si>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</si>
  <si>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</si>
  <si>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</si>
  <si>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</si>
  <si>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</si>
  <si>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</si>
  <si>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</si>
  <si>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</si>
  <si>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</si>
  <si>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</si>
  <si>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</si>
  <si>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</si>
  <si>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</si>
  <si>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</si>
  <si>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</si>
  <si>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</si>
  <si>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</si>
  <si>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</si>
  <si>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</si>
  <si>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</si>
  <si>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</si>
  <si>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</si>
  <si>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</si>
  <si>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</si>
  <si>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</si>
  <si>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</si>
  <si>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</si>
  <si>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</si>
  <si>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</si>
  <si>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</si>
  <si>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</si>
  <si>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</si>
  <si>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</si>
  <si>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</si>
  <si>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</si>
  <si>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</si>
  <si>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</si>
  <si>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</si>
  <si>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</si>
  <si>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</si>
  <si>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</si>
  <si>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</si>
  <si>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</si>
  <si>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</si>
  <si>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</si>
  <si>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</si>
  <si>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</si>
  <si>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</si>
  <si>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</si>
  <si>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</si>
  <si>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</si>
  <si>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</si>
  <si>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</si>
  <si>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</si>
  <si>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</si>
  <si>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</si>
  <si>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</si>
  <si>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</si>
  <si>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</si>
  <si>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</si>
  <si>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</si>
  <si>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</si>
  <si>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</si>
  <si>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</si>
  <si>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</si>
  <si>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</si>
  <si>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</si>
  <si>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</si>
  <si>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</si>
  <si>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</si>
  <si>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</si>
  <si>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</si>
  <si>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</si>
  <si>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</si>
  <si>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</si>
  <si>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</si>
  <si>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</si>
  <si>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</si>
  <si>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</si>
  <si>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</si>
  <si>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</si>
  <si>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</si>
  <si>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</si>
  <si>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</si>
  <si>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</si>
  <si>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</si>
  <si>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</si>
  <si>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</si>
  <si>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</si>
  <si>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</si>
  <si>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</si>
  <si>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</si>
  <si>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</si>
  <si>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</si>
  <si>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</si>
  <si>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</si>
  <si>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</si>
  <si>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</si>
  <si>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</si>
  <si>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</si>
  <si>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</si>
  <si>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</si>
  <si>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</si>
  <si>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</si>
  <si>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</si>
  <si>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</si>
  <si>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</si>
  <si>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</si>
  <si>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</si>
  <si>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</si>
  <si>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</si>
  <si>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</si>
  <si>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</si>
  <si>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</si>
  <si>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</si>
  <si>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</si>
  <si>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</si>
  <si>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</si>
  <si>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</si>
  <si>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</si>
  <si>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</si>
  <si>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</si>
  <si>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</si>
  <si>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</si>
  <si>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</si>
  <si>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</si>
  <si>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</si>
  <si>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</si>
  <si>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</si>
  <si>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</si>
  <si>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</si>
  <si>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</si>
  <si>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</si>
  <si>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</si>
  <si>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</si>
  <si>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</si>
  <si>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</si>
  <si>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</si>
  <si>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</si>
  <si>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</si>
  <si>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</si>
  <si>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</si>
  <si>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</si>
  <si>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</si>
  <si>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</si>
  <si>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</si>
  <si>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</si>
  <si>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</si>
  <si>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</si>
  <si>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</si>
  <si>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</si>
  <si>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</si>
  <si>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</si>
  <si>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</si>
  <si>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</si>
  <si>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</si>
  <si>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</si>
  <si>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</si>
  <si>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</si>
  <si>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</si>
  <si>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</si>
  <si>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</si>
  <si>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</si>
  <si>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</si>
  <si>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</si>
  <si>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</si>
  <si>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</si>
  <si>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</si>
  <si>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</si>
  <si>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</si>
  <si>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</si>
  <si>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</si>
  <si>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</si>
  <si>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</si>
  <si>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</si>
  <si>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</si>
  <si>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</si>
  <si>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</si>
  <si>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</si>
  <si>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</si>
  <si>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</si>
  <si>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</si>
  <si>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</si>
  <si>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</si>
  <si>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</si>
  <si>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</si>
  <si>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</si>
  <si>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</si>
  <si>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</si>
  <si>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</si>
  <si>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</si>
  <si>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</si>
  <si>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</si>
  <si>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</si>
  <si>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</si>
  <si>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</si>
  <si>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</si>
  <si>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</si>
  <si>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</si>
  <si>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</si>
  <si>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</si>
  <si>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</si>
  <si>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</si>
  <si>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</si>
  <si>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</si>
  <si>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</si>
  <si>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</si>
  <si>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</si>
  <si>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</si>
  <si>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</si>
  <si>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</si>
  <si>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</si>
  <si>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</si>
  <si>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</si>
  <si>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</si>
  <si>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</si>
  <si>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</si>
  <si>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</si>
  <si>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</si>
  <si>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</si>
  <si>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</si>
  <si>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</si>
  <si>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</si>
  <si>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</si>
  <si>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</si>
  <si>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</si>
  <si>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</si>
  <si>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</si>
  <si>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</si>
  <si>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</si>
  <si>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</si>
  <si>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</si>
  <si>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</si>
  <si>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</si>
  <si>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</si>
  <si>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</si>
  <si>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</si>
  <si>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</si>
  <si>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</si>
  <si>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</si>
  <si>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</si>
  <si>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</si>
  <si>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</si>
  <si>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</si>
  <si>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</si>
  <si>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</si>
  <si>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</si>
  <si>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</si>
  <si>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</si>
  <si>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</si>
  <si>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</si>
  <si>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</si>
  <si>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</si>
  <si>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</si>
  <si>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</si>
  <si>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</si>
  <si>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</si>
  <si>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</si>
  <si>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</si>
  <si>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</si>
  <si>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</si>
  <si>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</si>
  <si>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</si>
  <si>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</si>
  <si>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</si>
  <si>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</si>
  <si>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</si>
  <si>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</si>
  <si>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</si>
  <si>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</si>
  <si>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</si>
  <si>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</si>
  <si>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</si>
  <si>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</si>
  <si>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</si>
  <si>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</si>
  <si>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</si>
  <si>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</si>
  <si>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</si>
  <si>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</si>
  <si>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</si>
  <si>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</si>
  <si>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</si>
  <si>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</si>
  <si>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</si>
  <si>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</si>
  <si>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</si>
  <si>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</si>
  <si>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</si>
  <si>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</si>
  <si>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</si>
  <si>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</si>
  <si>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</si>
  <si>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</si>
  <si>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</si>
  <si>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</si>
  <si>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</si>
  <si>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</si>
  <si>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</si>
  <si>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</si>
  <si>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</si>
  <si>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</si>
  <si>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</si>
  <si>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</si>
  <si>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</si>
  <si>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</si>
  <si>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</si>
  <si>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</si>
  <si>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</si>
  <si>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</si>
  <si>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</si>
  <si>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</si>
  <si>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</si>
  <si>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</si>
  <si>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</si>
  <si>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</si>
  <si>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</si>
  <si>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</si>
  <si>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</si>
  <si>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</si>
  <si>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</si>
  <si>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</si>
  <si>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</si>
  <si>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</si>
  <si>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</si>
  <si>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</si>
  <si>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</si>
  <si>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</si>
  <si>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</si>
  <si>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</si>
  <si>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</si>
  <si>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</si>
  <si>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</si>
  <si>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</si>
  <si>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</si>
  <si>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</si>
  <si>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</si>
  <si>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</si>
  <si>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</si>
  <si>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</si>
  <si>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</si>
  <si>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</si>
  <si>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</si>
  <si>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</si>
  <si>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</si>
  <si>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</si>
  <si>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</si>
  <si>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</si>
  <si>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</si>
  <si>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</si>
  <si>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</si>
  <si>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</si>
  <si>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</si>
  <si>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</si>
  <si>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</si>
  <si>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</si>
  <si>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</si>
  <si>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</si>
  <si>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</si>
  <si>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</si>
  <si>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</si>
  <si>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</si>
  <si>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</si>
  <si>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</si>
  <si>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</si>
  <si>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</si>
  <si>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</si>
  <si>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</si>
  <si>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</si>
  <si>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</si>
  <si>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</si>
  <si>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</si>
  <si>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</si>
  <si>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</si>
  <si>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</si>
  <si>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</si>
  <si>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</si>
  <si>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</si>
  <si>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</si>
  <si>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</si>
  <si>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</si>
  <si>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</si>
  <si>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</si>
  <si>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</si>
  <si>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</si>
  <si>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</si>
  <si>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</si>
  <si>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</si>
  <si>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</si>
  <si>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</si>
  <si>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</si>
  <si>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</si>
  <si>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</si>
  <si>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</si>
  <si>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</si>
  <si>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</si>
  <si>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</si>
  <si>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</si>
  <si>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</si>
  <si>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</si>
  <si>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</si>
  <si>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</si>
  <si>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</si>
  <si>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</si>
  <si>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</si>
  <si>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</si>
  <si>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</si>
  <si>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</si>
  <si>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</si>
  <si>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</si>
  <si>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</si>
  <si>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</si>
  <si>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</si>
  <si>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</si>
  <si>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</si>
  <si>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</si>
  <si>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</si>
  <si>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</si>
  <si>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</si>
  <si>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</si>
  <si>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</si>
  <si>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</si>
  <si>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</si>
  <si>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</si>
  <si>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</si>
  <si>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</si>
  <si>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</si>
  <si>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</si>
  <si>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</si>
  <si>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</si>
  <si>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</si>
  <si>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</si>
  <si>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</si>
  <si>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</si>
  <si>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</si>
  <si>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</si>
  <si>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</si>
  <si>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</si>
  <si>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</si>
  <si>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</si>
  <si>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</si>
  <si>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</si>
  <si>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</si>
  <si>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</si>
  <si>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</si>
  <si>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</si>
  <si>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</si>
  <si>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</si>
  <si>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</si>
  <si>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</si>
  <si>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</si>
  <si>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</si>
  <si>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</si>
  <si>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</si>
  <si>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</si>
  <si>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</si>
  <si>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</si>
  <si>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</si>
  <si>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</si>
  <si>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</si>
  <si>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</si>
  <si>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</si>
  <si>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</si>
  <si>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</si>
  <si>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</si>
  <si>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</si>
  <si>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</si>
  <si>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</si>
  <si>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</si>
  <si>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</si>
  <si>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</si>
  <si>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</si>
  <si>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</si>
  <si>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</si>
  <si>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</si>
  <si>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</si>
  <si>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</si>
  <si>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</si>
  <si>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</si>
  <si>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</si>
  <si>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</si>
  <si>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</si>
  <si>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</si>
  <si>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</si>
  <si>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</si>
  <si>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</si>
  <si>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</si>
  <si>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</si>
  <si>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</si>
  <si>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</si>
  <si>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</si>
  <si>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</si>
  <si>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</si>
  <si>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</si>
  <si>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</si>
  <si>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</si>
  <si>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</si>
  <si>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</si>
  <si>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</si>
  <si>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</si>
  <si>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</si>
  <si>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</si>
  <si>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</si>
  <si>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</si>
  <si>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</si>
  <si>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</si>
  <si>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</si>
  <si>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</si>
  <si>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</si>
  <si>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</si>
  <si>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</si>
  <si>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</si>
  <si>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</si>
  <si>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</si>
  <si>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</si>
  <si>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</si>
  <si>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</si>
  <si>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</si>
  <si>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</si>
  <si>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</si>
  <si>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</si>
  <si>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</si>
  <si>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</si>
  <si>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</si>
  <si>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</si>
  <si>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</si>
  <si>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</si>
  <si>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</si>
  <si>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</si>
  <si>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</si>
  <si>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</si>
  <si>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</si>
  <si>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</si>
  <si>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</si>
  <si>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</si>
  <si>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</si>
  <si>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</si>
  <si>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</si>
  <si>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</si>
  <si>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</si>
  <si>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</si>
  <si>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</si>
  <si>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</si>
  <si>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</si>
  <si>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</si>
  <si>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</si>
  <si>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</si>
  <si>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</si>
  <si>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</si>
  <si>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</si>
  <si>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</si>
  <si>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</si>
  <si>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</si>
  <si>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</si>
  <si>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</si>
  <si>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</si>
  <si>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</si>
  <si>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</si>
  <si>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</si>
  <si>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</si>
  <si>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</si>
  <si>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</si>
  <si>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</si>
  <si>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</si>
  <si>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</si>
  <si>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</si>
  <si>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</si>
  <si>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</si>
  <si>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</si>
  <si>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</si>
  <si>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</si>
  <si>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</si>
  <si>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</si>
  <si>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</si>
  <si>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</si>
  <si>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</si>
  <si>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</si>
  <si>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</si>
  <si>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</si>
  <si>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</si>
  <si>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</si>
  <si>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</si>
  <si>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</si>
  <si>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</si>
  <si>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</si>
  <si>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</si>
  <si>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</si>
  <si>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</si>
  <si>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</si>
  <si>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</si>
  <si>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</si>
  <si>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</si>
  <si>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</si>
  <si>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</si>
  <si>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</si>
  <si>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</si>
  <si>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</si>
  <si>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</si>
  <si>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</si>
  <si>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</si>
  <si>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</si>
  <si>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</si>
  <si>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</si>
  <si>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</si>
  <si>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</si>
  <si>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</si>
  <si>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</si>
  <si>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</si>
  <si>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</si>
  <si>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</si>
  <si>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</si>
  <si>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</si>
  <si>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</si>
  <si>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</si>
  <si>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</si>
  <si>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</si>
  <si>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</si>
  <si>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</si>
  <si>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</si>
  <si>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</si>
  <si>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</si>
  <si>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</si>
  <si>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</si>
  <si>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</si>
  <si>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</si>
  <si>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</si>
  <si>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</si>
  <si>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</si>
  <si>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</si>
  <si>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</si>
  <si>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</si>
  <si>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</si>
  <si>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</si>
  <si>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</si>
  <si>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</si>
  <si>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</si>
  <si>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</si>
  <si>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</si>
  <si>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</si>
  <si>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</si>
  <si>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</si>
  <si>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</si>
  <si>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</si>
  <si>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</si>
  <si>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</si>
  <si>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</si>
  <si>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</si>
  <si>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</si>
  <si>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</si>
  <si>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</si>
  <si>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</si>
  <si>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</si>
  <si>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</si>
  <si>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</si>
  <si>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</si>
  <si>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</si>
  <si>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</si>
  <si>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</si>
  <si>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</si>
  <si>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</si>
  <si>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</si>
  <si>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</si>
  <si>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</si>
  <si>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</si>
  <si>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</si>
  <si>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</si>
  <si>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</si>
  <si>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</si>
  <si>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</si>
  <si>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</si>
  <si>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</si>
  <si>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</si>
  <si>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</si>
  <si>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</si>
  <si>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</si>
  <si>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</si>
  <si>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</si>
  <si>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</si>
  <si>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</si>
  <si>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</si>
  <si>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</si>
  <si>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</si>
  <si>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</si>
  <si>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</si>
  <si>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</si>
  <si>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</si>
  <si>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</si>
  <si>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</si>
  <si>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</si>
  <si>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</si>
  <si>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</si>
  <si>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</si>
  <si>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</si>
  <si>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</si>
  <si>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</si>
  <si>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</si>
  <si>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</si>
  <si>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</si>
  <si>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</si>
  <si>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</si>
  <si>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</si>
  <si>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</si>
  <si>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</si>
  <si>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</si>
  <si>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</si>
  <si>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</si>
  <si>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</si>
  <si>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</si>
  <si>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</si>
  <si>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</si>
  <si>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</si>
  <si>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</si>
  <si>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</si>
  <si>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</si>
  <si>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</si>
  <si>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</si>
  <si>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</si>
  <si>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</si>
  <si>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</si>
  <si>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</si>
  <si>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</si>
  <si>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</si>
  <si>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</si>
  <si>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</si>
  <si>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</si>
  <si>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</si>
  <si>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</si>
  <si>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</si>
  <si>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</si>
  <si>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</si>
  <si>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</si>
  <si>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</si>
  <si>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</si>
  <si>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</si>
  <si>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</si>
  <si>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</si>
  <si>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</si>
  <si>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</si>
  <si>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</si>
  <si>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</si>
  <si>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</si>
  <si>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</si>
  <si>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</si>
  <si>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</si>
  <si>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</si>
  <si>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</si>
  <si>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</si>
  <si>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</si>
  <si>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</si>
  <si>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</si>
  <si>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</si>
  <si>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</si>
  <si>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</si>
  <si>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</si>
  <si>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</si>
  <si>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</si>
  <si>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</si>
  <si>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</si>
  <si>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</si>
  <si>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</si>
  <si>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</si>
  <si>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</si>
  <si>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</si>
  <si>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</si>
  <si>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</si>
  <si>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</si>
  <si>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</si>
  <si>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</si>
  <si>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</si>
  <si>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</si>
  <si>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</si>
  <si>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</si>
  <si>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</si>
  <si>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</si>
  <si>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</si>
  <si>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</si>
  <si>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</si>
  <si>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</si>
  <si>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</si>
  <si>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</si>
  <si>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</si>
  <si>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</si>
  <si>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</si>
  <si>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</si>
  <si>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</si>
  <si>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</si>
  <si>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</si>
  <si>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</si>
  <si>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</si>
  <si>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</si>
  <si>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</si>
  <si>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</si>
  <si>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</si>
  <si>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</si>
  <si>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</si>
  <si>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</si>
  <si>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</si>
  <si>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</si>
  <si>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</si>
  <si>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</si>
  <si>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</si>
  <si>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</si>
  <si>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</si>
  <si>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</si>
  <si>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</si>
  <si>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</si>
  <si>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</si>
  <si>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</si>
  <si>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</si>
  <si>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</si>
  <si>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</si>
  <si>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</si>
  <si>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</si>
  <si>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</si>
  <si>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</si>
  <si>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</si>
  <si>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</si>
  <si>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</si>
  <si>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</si>
  <si>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</si>
  <si>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</si>
  <si>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</si>
  <si>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</si>
  <si>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</si>
  <si>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</si>
  <si>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</si>
  <si>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</si>
  <si>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</si>
  <si>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</si>
  <si>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</si>
  <si>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</si>
  <si>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</si>
  <si>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</si>
  <si>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</si>
  <si>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</si>
  <si>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</si>
  <si>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</si>
  <si>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</si>
  <si>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</si>
  <si>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</si>
  <si>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</si>
  <si>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</si>
  <si>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</si>
  <si>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</si>
  <si>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</si>
  <si>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</si>
  <si>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</si>
  <si>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</si>
  <si>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</si>
  <si>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</si>
  <si>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</si>
  <si>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</si>
  <si>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</si>
  <si>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</si>
  <si>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</si>
  <si>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</si>
  <si>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</si>
  <si>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</si>
  <si>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</si>
  <si>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</si>
  <si>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</si>
  <si>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</si>
  <si>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</si>
  <si>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</si>
  <si>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</si>
  <si>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</si>
  <si>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</si>
  <si>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</si>
  <si>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</si>
  <si>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</si>
  <si>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</si>
  <si>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</si>
  <si>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</si>
  <si>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</si>
  <si>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</si>
  <si>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</si>
  <si>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</si>
  <si>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</si>
  <si>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</si>
  <si>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</si>
  <si>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</si>
  <si>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</si>
  <si>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</si>
  <si>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</si>
  <si>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</si>
  <si>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</si>
  <si>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</si>
  <si>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</si>
  <si>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</si>
  <si>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</si>
  <si>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</si>
  <si>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</si>
  <si>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</si>
  <si>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</si>
  <si>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</si>
  <si>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</si>
  <si>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</si>
  <si>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</si>
  <si>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</si>
  <si>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</si>
  <si>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</si>
  <si>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</si>
  <si>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</si>
  <si>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</si>
  <si>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</si>
  <si>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</si>
  <si>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</si>
  <si>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</si>
  <si>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</si>
  <si>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</si>
  <si>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</si>
  <si>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</si>
  <si>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</si>
  <si>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</si>
  <si>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</si>
  <si>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</si>
  <si>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</si>
  <si>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</si>
  <si>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</si>
  <si>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</si>
  <si>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</si>
  <si>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</si>
  <si>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</si>
  <si>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</si>
  <si>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</si>
  <si>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</si>
  <si>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</si>
  <si>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</si>
  <si>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</si>
  <si>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</si>
  <si>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</si>
  <si>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</si>
  <si>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</si>
  <si>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</si>
  <si>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</si>
  <si>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</si>
  <si>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</si>
  <si>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</si>
  <si>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</si>
  <si>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</si>
  <si>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</si>
  <si>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</si>
  <si>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</si>
  <si>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</si>
  <si>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</si>
  <si>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</si>
  <si>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</si>
  <si>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</si>
  <si>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</si>
  <si>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</si>
  <si>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</si>
  <si>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</si>
  <si>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</si>
  <si>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</si>
  <si>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</si>
  <si>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</si>
  <si>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</si>
  <si>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</si>
  <si>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</si>
  <si>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</si>
  <si>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</si>
  <si>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</si>
  <si>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</si>
  <si>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</si>
  <si>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</si>
  <si>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</si>
  <si>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</si>
  <si>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</si>
  <si>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</si>
  <si>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</si>
  <si>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</si>
  <si>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</si>
  <si>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</si>
  <si>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</si>
  <si>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</si>
  <si>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</si>
  <si>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</si>
  <si>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</si>
  <si>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</si>
  <si>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</si>
  <si>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</si>
  <si>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</si>
  <si>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</si>
  <si>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</si>
  <si>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</si>
  <si>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</si>
  <si>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</si>
  <si>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</si>
  <si>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</si>
  <si>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</si>
  <si>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</si>
  <si>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</si>
  <si>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</si>
  <si>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</si>
  <si>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</si>
  <si>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</si>
  <si>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</si>
  <si>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</si>
  <si>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</si>
  <si>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</si>
  <si>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</si>
  <si>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</si>
  <si>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</si>
  <si>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</si>
  <si>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</si>
  <si>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</si>
  <si>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</si>
  <si>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</si>
  <si>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</si>
  <si>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</si>
  <si>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</si>
  <si>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</si>
  <si>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</si>
  <si>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</si>
  <si>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</si>
  <si>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</si>
  <si>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</si>
  <si>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</si>
  <si>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</si>
  <si>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</si>
  <si>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</si>
  <si>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</si>
  <si>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</si>
  <si>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</si>
  <si>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</si>
  <si>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</si>
  <si>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</si>
  <si>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</si>
  <si>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</si>
  <si>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</si>
  <si>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</si>
  <si>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</si>
  <si>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</si>
  <si>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</si>
  <si>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</si>
  <si>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</si>
  <si>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</si>
  <si>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</si>
  <si>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</si>
  <si>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</si>
  <si>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</si>
  <si>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</si>
  <si>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</si>
  <si>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</si>
  <si>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</si>
  <si>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</si>
  <si>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</si>
  <si>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</si>
  <si>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</si>
  <si>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</si>
  <si>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</si>
  <si>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</si>
  <si>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</si>
  <si>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</si>
  <si>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</si>
  <si>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</si>
  <si>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</si>
  <si>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</si>
  <si>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</si>
  <si>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</si>
  <si>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</si>
  <si>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</si>
  <si>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</si>
  <si>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</si>
  <si>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</si>
  <si>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</si>
  <si>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</si>
  <si>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</si>
  <si>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</si>
  <si>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</si>
  <si>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</si>
  <si>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</si>
  <si>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</si>
  <si>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</si>
  <si>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</si>
  <si>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</si>
  <si>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</si>
  <si>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</si>
  <si>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</si>
  <si>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</si>
  <si>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</si>
  <si>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</si>
  <si>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</si>
  <si>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</si>
  <si>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</si>
  <si>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</si>
  <si>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</si>
  <si>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</si>
  <si>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</si>
  <si>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</si>
  <si>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</si>
  <si>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</si>
  <si>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</si>
  <si>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</si>
  <si>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</si>
  <si>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</si>
  <si>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</si>
  <si>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</si>
  <si>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</si>
  <si>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</si>
  <si>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</si>
  <si>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</si>
  <si>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</si>
  <si>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</si>
  <si>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</si>
  <si>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</si>
  <si>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</si>
  <si>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</si>
  <si>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</si>
  <si>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</si>
  <si>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</si>
  <si>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</si>
  <si>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</si>
  <si>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</si>
  <si>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</si>
  <si>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</si>
  <si>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</si>
  <si>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</si>
  <si>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</si>
  <si>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</si>
  <si>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</si>
  <si>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</si>
  <si>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</si>
  <si>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</si>
  <si>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</si>
  <si>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</si>
  <si>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</si>
  <si>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</si>
  <si>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</si>
  <si>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</si>
  <si>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</si>
  <si>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</si>
  <si>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</si>
  <si>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</si>
  <si>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</si>
  <si>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</si>
  <si>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</si>
  <si>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</si>
  <si>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</si>
  <si>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</si>
  <si>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</si>
  <si>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</si>
  <si>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</si>
  <si>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</si>
  <si>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</si>
  <si>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</si>
  <si>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</si>
  <si>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</si>
  <si>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</si>
  <si>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</si>
  <si>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</si>
  <si>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</si>
  <si>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</si>
  <si>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</si>
  <si>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</si>
  <si>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</si>
  <si>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</si>
  <si>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</si>
  <si>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</si>
  <si>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</si>
  <si>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</si>
  <si>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</si>
  <si>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</si>
  <si>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</si>
  <si>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</si>
  <si>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</si>
  <si>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</si>
  <si>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</si>
  <si>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</si>
  <si>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</si>
  <si>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</si>
  <si>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</si>
  <si>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</si>
  <si>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</si>
  <si>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</si>
  <si>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</si>
  <si>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</si>
  <si>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</si>
  <si>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</si>
  <si>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</si>
  <si>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</si>
  <si>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</si>
  <si>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</si>
  <si>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</si>
  <si>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</si>
  <si>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</si>
  <si>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</si>
  <si>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</si>
  <si>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</si>
  <si>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</si>
  <si>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</si>
  <si>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</si>
  <si>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</si>
  <si>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</si>
  <si>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</si>
  <si>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</si>
  <si>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</si>
  <si>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</si>
  <si>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</si>
  <si>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</si>
  <si>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</si>
  <si>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</si>
  <si>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</si>
  <si>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</si>
  <si>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</si>
  <si>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</si>
  <si>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</si>
  <si>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</si>
  <si>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</si>
  <si>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</si>
  <si>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</si>
  <si>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</si>
  <si>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</si>
  <si>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</si>
  <si>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</si>
  <si>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</si>
  <si>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</si>
  <si>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</si>
  <si>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</si>
  <si>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</si>
  <si>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</si>
  <si>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</si>
  <si>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</si>
  <si>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</si>
  <si>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</si>
  <si>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</si>
  <si>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</si>
  <si>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</si>
  <si>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</si>
  <si>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</si>
  <si>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</si>
  <si>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</si>
  <si>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</si>
  <si>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</si>
  <si>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</si>
  <si>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</si>
  <si>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</si>
  <si>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</si>
  <si>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</si>
  <si>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</si>
  <si>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</si>
  <si>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</si>
  <si>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</si>
  <si>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</si>
  <si>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</si>
  <si>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</si>
  <si>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</si>
  <si>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</si>
  <si>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</si>
  <si>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</si>
  <si>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</si>
  <si>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</si>
  <si>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</si>
  <si>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</si>
  <si>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</si>
  <si>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</si>
  <si>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</si>
  <si>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</si>
  <si>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</si>
  <si>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</si>
  <si>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</si>
  <si>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</si>
  <si>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</si>
  <si>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</si>
  <si>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</si>
  <si>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</si>
  <si>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</si>
  <si>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</si>
  <si>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</si>
  <si>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</si>
  <si>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</si>
  <si>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</si>
  <si>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</si>
  <si>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</si>
  <si>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</si>
  <si>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</si>
  <si>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</si>
  <si>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</si>
  <si>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</si>
  <si>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</si>
  <si>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</si>
  <si>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</si>
  <si>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</si>
  <si>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</si>
  <si>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</si>
  <si>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</si>
  <si>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</si>
  <si>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</si>
  <si>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</si>
  <si>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</si>
  <si>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</si>
  <si>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</si>
  <si>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</si>
  <si>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</si>
  <si>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</si>
  <si>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</si>
  <si>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</si>
  <si>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</si>
  <si>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</si>
  <si>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</si>
  <si>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</si>
  <si>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</si>
  <si>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</si>
  <si>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</si>
  <si>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</si>
  <si>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</si>
  <si>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</si>
  <si>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</si>
  <si>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</si>
  <si>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</si>
  <si>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</si>
  <si>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</si>
  <si>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</si>
  <si>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</si>
  <si>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</si>
  <si>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</si>
  <si>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</si>
  <si>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</si>
  <si>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</si>
  <si>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</si>
  <si>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</si>
  <si>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</si>
  <si>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</si>
  <si>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</si>
  <si>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</si>
  <si>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</si>
  <si>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</si>
  <si>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</si>
  <si>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</si>
  <si>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</si>
  <si>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</si>
  <si>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</si>
  <si>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</si>
  <si>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</si>
  <si>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</si>
  <si>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</si>
  <si>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</si>
  <si>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</si>
  <si>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</si>
  <si>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</si>
  <si>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</si>
  <si>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</si>
  <si>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</si>
  <si>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</si>
  <si>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</si>
  <si>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</si>
  <si>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</si>
  <si>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</si>
  <si>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</si>
  <si>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</si>
  <si>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</si>
  <si>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</si>
  <si>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</si>
  <si>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</si>
  <si>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</si>
  <si>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</si>
  <si>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</si>
  <si>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</si>
  <si>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</si>
  <si>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</si>
  <si>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</si>
  <si>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</si>
  <si>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</si>
  <si>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</si>
  <si>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</si>
  <si>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</si>
  <si>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</si>
  <si>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</si>
  <si>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</si>
  <si>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</si>
  <si>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</si>
  <si>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</si>
  <si>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</si>
  <si>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</si>
  <si>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</si>
  <si>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</si>
  <si>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</si>
  <si>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</si>
  <si>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</si>
  <si>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</si>
  <si>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</si>
  <si>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</si>
  <si>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</si>
  <si>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</si>
  <si>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</si>
  <si>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</si>
  <si>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</si>
  <si>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</si>
  <si>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</si>
  <si>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</si>
  <si>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</si>
  <si>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</si>
  <si>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</si>
  <si>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</si>
  <si>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</si>
  <si>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</si>
  <si>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</si>
  <si>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</si>
  <si>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</si>
  <si>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</si>
  <si>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</si>
  <si>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</si>
  <si>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</si>
  <si>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</si>
  <si>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</si>
  <si>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</si>
  <si>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</si>
  <si>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</si>
  <si>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</si>
  <si>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</si>
  <si>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</si>
  <si>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</si>
  <si>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</si>
  <si>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</si>
  <si>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</si>
  <si>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</si>
  <si>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</si>
  <si>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</si>
  <si>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</si>
  <si>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</si>
  <si>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</si>
  <si>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</si>
  <si>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</si>
  <si>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</si>
  <si>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</si>
  <si>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</si>
  <si>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</si>
  <si>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</si>
  <si>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</si>
  <si>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</si>
  <si>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</si>
  <si>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</si>
  <si>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</si>
  <si>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</si>
  <si>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</si>
  <si>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</si>
  <si>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</si>
  <si>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</si>
  <si>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</si>
  <si>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</si>
  <si>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</si>
  <si>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</si>
  <si>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</si>
  <si>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</si>
  <si>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</si>
  <si>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</si>
  <si>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</si>
  <si>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</si>
  <si>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</si>
  <si>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</si>
  <si>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</si>
  <si>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</si>
  <si>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</si>
  <si>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</si>
  <si>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</si>
  <si>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</si>
  <si>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</si>
  <si>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</si>
  <si>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</si>
  <si>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</si>
  <si>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</si>
  <si>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</si>
  <si>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</si>
  <si>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</si>
  <si>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</si>
  <si>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</si>
  <si>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</si>
  <si>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</si>
  <si>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</si>
  <si>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</si>
  <si>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</si>
  <si>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</si>
  <si>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</si>
  <si>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</si>
  <si>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</si>
  <si>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</si>
  <si>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</si>
  <si>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</si>
  <si>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</si>
  <si>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</si>
  <si>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</si>
  <si>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</si>
  <si>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</si>
  <si>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</si>
  <si>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</si>
  <si>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</si>
  <si>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</si>
  <si>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</si>
  <si>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</si>
  <si>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</si>
  <si>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</si>
  <si>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</si>
  <si>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</si>
  <si>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</si>
  <si>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</si>
  <si>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</si>
  <si>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</si>
  <si>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</si>
  <si>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</si>
  <si>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</si>
  <si>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</si>
  <si>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</si>
  <si>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</si>
  <si>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</si>
  <si>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</si>
  <si>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</si>
  <si>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</si>
  <si>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</si>
  <si>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</si>
  <si>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</si>
  <si>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</si>
  <si>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</si>
  <si>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</si>
  <si>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</si>
  <si>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</si>
  <si>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</si>
  <si>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</si>
  <si>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</si>
  <si>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</si>
  <si>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</si>
  <si>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</si>
  <si>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</si>
  <si>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</si>
  <si>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</si>
  <si>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</si>
  <si>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</si>
  <si>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</si>
  <si>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</si>
  <si>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</si>
  <si>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</si>
  <si>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</si>
  <si>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</si>
  <si>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</si>
  <si>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</si>
  <si>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</si>
  <si>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</si>
  <si>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</si>
  <si>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</si>
  <si>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</si>
  <si>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</si>
  <si>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</si>
  <si>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</si>
  <si>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</si>
  <si>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</si>
  <si>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</si>
  <si>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</si>
  <si>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</si>
  <si>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</si>
  <si>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</si>
  <si>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</si>
  <si>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</si>
  <si>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</si>
  <si>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</si>
  <si>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</si>
  <si>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</si>
  <si>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</si>
  <si>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</si>
  <si>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</si>
  <si>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</si>
  <si>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</si>
  <si>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</si>
  <si>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</si>
  <si>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</si>
  <si>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</si>
  <si>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</si>
  <si>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</si>
  <si>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</si>
  <si>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</si>
  <si>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</si>
  <si>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</si>
  <si>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</si>
  <si>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</si>
  <si>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</si>
  <si>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</si>
  <si>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</si>
  <si>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</si>
  <si>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</si>
  <si>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</si>
  <si>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</si>
  <si>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</si>
  <si>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</si>
  <si>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</si>
  <si>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</si>
  <si>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</si>
  <si>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</si>
  <si>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</si>
  <si>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</si>
  <si>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</si>
  <si>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</si>
  <si>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</si>
  <si>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</si>
  <si>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</si>
  <si>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</si>
  <si>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</si>
  <si>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</si>
  <si>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</si>
  <si>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</si>
  <si>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</si>
  <si>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</si>
  <si>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</si>
  <si>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</si>
  <si>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</si>
  <si>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</si>
  <si>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</si>
  <si>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</si>
  <si>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</si>
  <si>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</si>
  <si>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</si>
  <si>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</si>
  <si>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</si>
  <si>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</si>
  <si>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</si>
  <si>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</si>
  <si>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</si>
  <si>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</si>
  <si>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</si>
  <si>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</si>
  <si>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</si>
  <si>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</si>
  <si>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</si>
  <si>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</si>
  <si>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</si>
  <si>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</si>
  <si>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</si>
  <si>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</si>
  <si>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</si>
  <si>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</si>
  <si>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</si>
  <si>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</si>
  <si>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</si>
  <si>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</si>
  <si>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</si>
  <si>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</si>
  <si>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</si>
  <si>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</si>
  <si>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</si>
  <si>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</si>
  <si>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</si>
  <si>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</si>
  <si>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</si>
  <si>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</si>
  <si>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</si>
  <si>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</si>
  <si>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</si>
  <si>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</si>
  <si>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</si>
  <si>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</si>
  <si>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</si>
  <si>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</si>
  <si>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</si>
  <si>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</si>
  <si>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</si>
  <si>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</si>
  <si>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</si>
  <si>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</si>
  <si>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</si>
  <si>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</si>
  <si>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</si>
  <si>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</si>
  <si>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</si>
  <si>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</si>
  <si>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</si>
  <si>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</si>
  <si>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</si>
  <si>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</si>
  <si>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</si>
  <si>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</si>
  <si>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</si>
  <si>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</si>
  <si>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</si>
  <si>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</si>
  <si>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</si>
  <si>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</si>
  <si>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</si>
  <si>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</si>
  <si>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</si>
  <si>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</si>
  <si>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</si>
  <si>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</si>
  <si>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</si>
  <si>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</si>
  <si>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</si>
  <si>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</si>
  <si>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</si>
  <si>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</si>
  <si>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</si>
  <si>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</si>
  <si>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</si>
  <si>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</si>
  <si>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</si>
  <si>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</si>
  <si>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</si>
  <si>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</si>
  <si>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</si>
  <si>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</si>
  <si>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</si>
  <si>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</si>
  <si>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</si>
  <si>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</si>
  <si>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</si>
  <si>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</si>
  <si>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</si>
  <si>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</si>
  <si>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</si>
  <si>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</si>
  <si>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</si>
  <si>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</si>
  <si>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</si>
  <si>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</si>
  <si>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</si>
  <si>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</si>
  <si>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</si>
  <si>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</si>
  <si>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</si>
  <si>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</si>
  <si>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</si>
  <si>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</si>
  <si>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</si>
  <si>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</si>
  <si>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</si>
  <si>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</si>
  <si>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</si>
  <si>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</si>
  <si>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</si>
  <si>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</si>
  <si>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</si>
  <si>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</si>
  <si>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</si>
  <si>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</si>
  <si>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</si>
  <si>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</si>
  <si>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</si>
  <si>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</si>
  <si>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</si>
  <si>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</si>
  <si>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</si>
  <si>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</si>
  <si>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</si>
  <si>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</si>
  <si>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</si>
  <si>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</si>
  <si>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</si>
  <si>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</si>
  <si>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</si>
  <si>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</si>
  <si>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</si>
  <si>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</si>
  <si>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</si>
  <si>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</si>
  <si>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</si>
  <si>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</si>
  <si>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</si>
  <si>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</si>
  <si>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</si>
  <si>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</si>
  <si>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</si>
  <si>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</si>
  <si>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</si>
  <si>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</si>
  <si>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</si>
  <si>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</si>
  <si>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</si>
  <si>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</si>
  <si>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</si>
  <si>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</si>
  <si>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</si>
  <si>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</si>
  <si>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</si>
  <si>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</si>
  <si>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</si>
  <si>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</si>
  <si>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</si>
  <si>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</si>
  <si>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</si>
  <si>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</si>
  <si>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</si>
  <si>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</si>
  <si>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</si>
  <si>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</si>
  <si>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</si>
  <si>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</si>
  <si>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</si>
  <si>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</si>
  <si>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</si>
  <si>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</si>
  <si>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</si>
  <si>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</si>
  <si>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</si>
  <si>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</si>
  <si>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</si>
  <si>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</si>
  <si>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</si>
  <si>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</si>
  <si>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</si>
  <si>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</si>
  <si>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</si>
  <si>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</si>
  <si>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</si>
  <si>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</si>
  <si>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</si>
  <si>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</si>
  <si>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</si>
  <si>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</si>
  <si>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</si>
  <si>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</si>
  <si>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</si>
  <si>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</si>
  <si>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</si>
  <si>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</si>
  <si>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</si>
  <si>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</si>
  <si>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</si>
  <si>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</si>
  <si>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</si>
  <si>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</si>
  <si>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</si>
  <si>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</si>
  <si>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</si>
  <si>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</si>
  <si>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</si>
  <si>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</si>
  <si>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</si>
  <si>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</si>
  <si>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</si>
  <si>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</si>
  <si>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</si>
  <si>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</si>
  <si>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</si>
  <si>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</si>
  <si>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</si>
  <si>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</si>
  <si>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</si>
  <si>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</si>
  <si>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</si>
  <si>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</si>
  <si>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</si>
  <si>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</si>
  <si>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</si>
  <si>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</si>
  <si>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</si>
  <si>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</si>
  <si>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</si>
  <si>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</si>
  <si>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</si>
  <si>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</si>
  <si>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</si>
  <si>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</si>
  <si>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</si>
  <si>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</si>
  <si>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</si>
  <si>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</si>
  <si>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</si>
  <si>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</si>
  <si>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</si>
  <si>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</si>
  <si>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</si>
  <si>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</si>
  <si>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</si>
  <si>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</si>
  <si>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</si>
  <si>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</si>
  <si>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</si>
  <si>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</si>
  <si>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</si>
  <si>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</si>
  <si>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</si>
  <si>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</si>
  <si>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</si>
  <si>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</si>
  <si>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</si>
  <si>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</si>
  <si>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</si>
  <si>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</si>
  <si>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</si>
  <si>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</si>
  <si>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</si>
  <si>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</si>
  <si>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</si>
  <si>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</si>
  <si>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</si>
  <si>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</si>
  <si>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</si>
  <si>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</si>
  <si>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</si>
  <si>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</si>
  <si>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</si>
  <si>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</si>
  <si>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</si>
  <si>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</si>
  <si>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</si>
  <si>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</si>
  <si>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</si>
  <si>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</si>
  <si>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</si>
  <si>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</si>
  <si>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</si>
  <si>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</si>
  <si>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</si>
  <si>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</si>
  <si>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</si>
  <si>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</si>
  <si>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</si>
  <si>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</si>
  <si>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</si>
  <si>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</si>
  <si>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</si>
  <si>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</si>
  <si>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</si>
  <si>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</si>
  <si>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</si>
  <si>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</si>
  <si>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</si>
  <si>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</si>
  <si>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</si>
  <si>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</si>
  <si>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</si>
  <si>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</si>
  <si>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</si>
  <si>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</si>
  <si>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</si>
  <si>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</si>
  <si>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</si>
  <si>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</si>
  <si>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</si>
  <si>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</si>
  <si>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</si>
  <si>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</si>
  <si>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</si>
  <si>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</si>
  <si>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</si>
  <si>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</si>
  <si>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</si>
  <si>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</si>
  <si>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</si>
  <si>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</si>
  <si>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</si>
  <si>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</si>
  <si>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</si>
  <si>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</si>
  <si>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</si>
  <si>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</si>
  <si>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</si>
  <si>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</si>
  <si>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</si>
  <si>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</si>
  <si>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</si>
  <si>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</si>
  <si>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</si>
  <si>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</si>
  <si>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</si>
  <si>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</si>
  <si>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</si>
  <si>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</si>
  <si>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</si>
  <si>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</si>
  <si>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</si>
  <si>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</si>
  <si>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</si>
  <si>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</si>
  <si>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</si>
  <si>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</si>
  <si>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</si>
  <si>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</si>
  <si>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</si>
  <si>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</si>
  <si>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</si>
  <si>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</si>
  <si>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</si>
  <si>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</si>
  <si>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</si>
  <si>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</si>
  <si>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</si>
  <si>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</si>
  <si>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</si>
  <si>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</si>
  <si>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</si>
  <si>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</si>
  <si>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</si>
  <si>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</si>
  <si>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</si>
  <si>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</si>
  <si>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</si>
  <si>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</si>
  <si>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</si>
  <si>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</si>
  <si>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</si>
  <si>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</si>
  <si>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</si>
  <si>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</si>
  <si>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</si>
  <si>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</si>
  <si>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</si>
  <si>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</si>
  <si>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</si>
  <si>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</si>
  <si>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</si>
  <si>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</si>
  <si>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</si>
  <si>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</si>
  <si>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</si>
  <si>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</si>
  <si>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</si>
  <si>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</si>
  <si>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</si>
  <si>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</si>
  <si>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</si>
  <si>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</si>
  <si>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</si>
  <si>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</si>
  <si>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</si>
  <si>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</si>
  <si>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</si>
  <si>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</si>
  <si>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</si>
  <si>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</si>
  <si>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</si>
  <si>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</si>
  <si>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</si>
  <si>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</si>
  <si>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</si>
  <si>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</si>
  <si>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</si>
  <si>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</si>
  <si>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</si>
  <si>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</si>
  <si>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</si>
  <si>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</si>
  <si>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</si>
  <si>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</si>
  <si>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</si>
  <si>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</si>
  <si>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</si>
  <si>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</si>
  <si>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</si>
  <si>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</si>
  <si>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</si>
  <si>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</si>
  <si>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</si>
  <si>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</si>
  <si>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</si>
  <si>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</si>
  <si>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</si>
  <si>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</si>
  <si>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</si>
  <si>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</si>
  <si>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</si>
  <si>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</si>
  <si>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</si>
  <si>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</si>
  <si>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</si>
  <si>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</si>
  <si>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</si>
  <si>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</si>
  <si>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</si>
  <si>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</si>
  <si>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</si>
  <si>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</si>
  <si>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</si>
  <si>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</si>
  <si>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</si>
  <si>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</si>
  <si>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</si>
  <si>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</si>
  <si>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</si>
  <si>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</si>
  <si>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</si>
  <si>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</si>
  <si>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</si>
  <si>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</si>
  <si>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</si>
  <si>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</si>
  <si>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</si>
  <si>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</si>
  <si>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</si>
  <si>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</si>
  <si>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</si>
  <si>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</si>
  <si>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</si>
  <si>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</si>
  <si>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</si>
  <si>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</si>
  <si>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</si>
  <si>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</si>
  <si>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</si>
  <si>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</si>
  <si>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</si>
  <si>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</si>
  <si>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</si>
  <si>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</si>
  <si>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</si>
  <si>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</si>
  <si>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</si>
  <si>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</si>
  <si>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</si>
  <si>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</si>
  <si>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</si>
  <si>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</si>
  <si>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</si>
  <si>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</si>
  <si>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</si>
  <si>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</si>
  <si>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</si>
  <si>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</si>
  <si>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</si>
  <si>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</si>
  <si>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</si>
  <si>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</si>
  <si>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</si>
  <si>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</si>
  <si>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</si>
  <si>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</si>
  <si>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</si>
  <si>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</si>
  <si>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</si>
  <si>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</si>
  <si>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</si>
  <si>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</si>
  <si>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</si>
  <si>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</si>
  <si>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</si>
  <si>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</si>
  <si>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</si>
  <si>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</si>
  <si>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</si>
  <si>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</si>
  <si>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</si>
  <si>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</si>
  <si>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</si>
  <si>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</si>
  <si>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</si>
  <si>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</si>
  <si>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</si>
  <si>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</si>
  <si>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</si>
  <si>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</si>
  <si>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</si>
  <si>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</si>
  <si>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</si>
  <si>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</si>
  <si>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</si>
  <si>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</si>
  <si>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</si>
  <si>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</si>
  <si>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</si>
  <si>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</si>
  <si>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</si>
  <si>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</si>
  <si>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</si>
  <si>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</si>
  <si>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</si>
  <si>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</si>
  <si>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</si>
  <si>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</si>
  <si>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</si>
  <si>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</si>
  <si>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</si>
  <si>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</si>
  <si>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</si>
  <si>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</si>
  <si>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</si>
  <si>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</si>
  <si>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</si>
  <si>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</si>
  <si>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</si>
  <si>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</si>
  <si>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</si>
  <si>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</si>
  <si>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</si>
  <si>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</si>
  <si>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</si>
  <si>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</si>
  <si>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</si>
  <si>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</si>
  <si>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</si>
  <si>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</si>
  <si>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</si>
  <si>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</si>
  <si>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</si>
  <si>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</si>
  <si>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</si>
  <si>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</si>
  <si>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</si>
  <si>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</si>
  <si>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</si>
  <si>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</si>
  <si>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</si>
  <si>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</si>
  <si>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</si>
  <si>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</si>
  <si>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</si>
  <si>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</si>
  <si>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</si>
  <si>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</si>
  <si>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</si>
  <si>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</si>
  <si>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</si>
  <si>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</si>
  <si>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</si>
  <si>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</si>
  <si>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</si>
  <si>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</si>
  <si>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</si>
  <si>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</si>
  <si>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</si>
  <si>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</si>
  <si>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</si>
  <si>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</si>
  <si>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</si>
  <si>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</si>
  <si>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</si>
  <si>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</si>
  <si>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</si>
  <si>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</si>
  <si>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</si>
  <si>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</si>
  <si>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</si>
  <si>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</si>
  <si>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</si>
  <si>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</si>
  <si>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</si>
  <si>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</si>
  <si>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</si>
  <si>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</si>
  <si>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</si>
  <si>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</si>
  <si>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</si>
  <si>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</si>
  <si>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</si>
  <si>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</si>
  <si>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</si>
  <si>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</si>
  <si>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</si>
  <si>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</si>
  <si>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</si>
  <si>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</si>
  <si>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</si>
  <si>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</si>
  <si>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</si>
  <si>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</si>
  <si>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</si>
  <si>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</si>
  <si>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</si>
  <si>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</si>
  <si>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</si>
  <si>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</si>
  <si>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</si>
  <si>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</si>
  <si>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</si>
  <si>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</si>
  <si>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</si>
  <si>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</si>
  <si>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</si>
  <si>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</si>
  <si>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</si>
  <si>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</si>
  <si>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</si>
  <si>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</si>
  <si>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</si>
  <si>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</si>
  <si>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</si>
  <si>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</si>
  <si>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</si>
  <si>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</si>
  <si>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</si>
  <si>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</si>
  <si>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</si>
  <si>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</si>
  <si>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</si>
  <si>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</si>
  <si>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</si>
  <si>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</si>
  <si>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</si>
  <si>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</si>
  <si>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</si>
  <si>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</si>
  <si>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</si>
  <si>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</si>
  <si>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</si>
  <si>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</si>
  <si>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</si>
  <si>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</si>
  <si>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</si>
  <si>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</si>
  <si>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</si>
  <si>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</si>
  <si>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</si>
  <si>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</si>
  <si>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</si>
  <si>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</si>
  <si>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</si>
  <si>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</si>
  <si>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</si>
  <si>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</si>
  <si>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</si>
  <si>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</si>
  <si>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</si>
  <si>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</si>
  <si>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</si>
  <si>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</si>
  <si>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</si>
  <si>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</si>
  <si>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</si>
  <si>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</si>
  <si>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</si>
  <si>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</si>
  <si>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</si>
  <si>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</si>
  <si>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</si>
  <si>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</si>
  <si>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</si>
  <si>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</si>
  <si>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</si>
  <si>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</si>
  <si>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</si>
  <si>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</si>
  <si>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</si>
  <si>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</si>
  <si>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</si>
  <si>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</si>
  <si>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</si>
  <si>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</si>
  <si>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</si>
  <si>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</si>
  <si>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</si>
  <si>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</si>
  <si>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</si>
  <si>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</si>
  <si>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</si>
  <si>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</si>
  <si>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</si>
  <si>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</si>
  <si>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</si>
  <si>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</si>
  <si>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</si>
  <si>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</si>
  <si>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</si>
  <si>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</si>
  <si>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</si>
  <si>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</si>
  <si>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</si>
  <si>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</si>
  <si>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</si>
  <si>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</si>
  <si>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</si>
  <si>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</si>
  <si>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</si>
  <si>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</si>
  <si>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</si>
  <si>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</si>
  <si>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</si>
  <si>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</si>
  <si>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</si>
  <si>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</si>
  <si>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</si>
  <si>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</si>
  <si>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</si>
  <si>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</si>
  <si>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</si>
  <si>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</si>
  <si>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</si>
  <si>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</si>
  <si>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</si>
  <si>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</si>
  <si>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</si>
  <si>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</si>
  <si>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</si>
  <si>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</si>
  <si>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</si>
  <si>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</si>
  <si>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</si>
  <si>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</si>
  <si>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</si>
  <si>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</si>
  <si>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</si>
  <si>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</si>
  <si>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</si>
  <si>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</si>
  <si>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</si>
  <si>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</si>
  <si>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</si>
  <si>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</si>
  <si>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</si>
  <si>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</si>
  <si>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</si>
  <si>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</si>
  <si>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</si>
  <si>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</si>
  <si>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</si>
  <si>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</si>
  <si>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</si>
  <si>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</si>
  <si>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</si>
  <si>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</si>
  <si>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</si>
  <si>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</si>
  <si>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</si>
  <si>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</si>
  <si>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</si>
  <si>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</si>
  <si>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</si>
  <si>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</si>
  <si>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</si>
  <si>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</si>
  <si>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</si>
  <si>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</si>
  <si>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</si>
  <si>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</si>
  <si>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</si>
  <si>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</si>
  <si>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</si>
  <si>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</si>
  <si>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</si>
  <si>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</si>
  <si>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</si>
  <si>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</si>
  <si>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</si>
  <si>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</si>
  <si>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</si>
  <si>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</si>
  <si>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</si>
  <si>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</si>
  <si>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</si>
  <si>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</si>
  <si>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</si>
  <si>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</si>
  <si>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</si>
  <si>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</si>
  <si>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</si>
  <si>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</si>
  <si>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</si>
  <si>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</si>
  <si>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</si>
  <si>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</si>
  <si>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</si>
  <si>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</si>
  <si>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</si>
  <si>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</si>
  <si>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</si>
  <si>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</si>
  <si>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</si>
  <si>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</si>
  <si>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</si>
  <si>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</si>
  <si>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</si>
  <si>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</si>
  <si>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</si>
  <si>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</si>
  <si>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</si>
  <si>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</si>
  <si>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</si>
  <si>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</si>
  <si>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</si>
  <si>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</si>
  <si>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</si>
  <si>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</si>
  <si>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</si>
  <si>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</si>
  <si>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</si>
  <si>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</si>
  <si>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</si>
  <si>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</si>
  <si>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</si>
  <si>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</si>
  <si>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</si>
  <si>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</si>
  <si>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</si>
  <si>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</si>
  <si>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</si>
  <si>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</si>
  <si>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</si>
  <si>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</si>
  <si>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</si>
  <si>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</si>
  <si>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</si>
  <si>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</si>
  <si>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</si>
  <si>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</si>
  <si>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</si>
  <si>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</si>
  <si>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</si>
  <si>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</si>
  <si>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</si>
  <si>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</si>
  <si>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</si>
  <si>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</si>
  <si>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</si>
  <si>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</si>
  <si>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</si>
  <si>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</si>
  <si>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</si>
  <si>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</si>
  <si>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</si>
  <si>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</si>
  <si>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</si>
  <si>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</si>
  <si>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</si>
  <si>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</si>
  <si>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</si>
  <si>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</si>
  <si>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</si>
  <si>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</si>
  <si>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</si>
  <si>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</si>
  <si>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</si>
  <si>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</si>
  <si>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</si>
  <si>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</si>
  <si>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</si>
  <si>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</si>
  <si>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</si>
  <si>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</si>
  <si>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</si>
  <si>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</si>
  <si>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</si>
  <si>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</si>
  <si>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</si>
  <si>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</si>
  <si>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</si>
  <si>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</si>
  <si>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</si>
  <si>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</si>
  <si>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</si>
  <si>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</si>
  <si>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</si>
  <si>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</si>
  <si>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</si>
  <si>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</si>
  <si>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</si>
  <si>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</si>
  <si>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</si>
  <si>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</si>
  <si>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</si>
  <si>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</si>
  <si>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</si>
  <si>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</si>
  <si>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</si>
  <si>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</si>
  <si>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</si>
  <si>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</si>
  <si>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</si>
  <si>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</si>
  <si>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</si>
  <si>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</si>
  <si>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</si>
  <si>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</si>
  <si>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</si>
  <si>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</si>
  <si>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</si>
  <si>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</si>
  <si>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</si>
  <si>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</si>
  <si>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</si>
  <si>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</si>
  <si>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</si>
  <si>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</si>
  <si>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</si>
  <si>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</si>
  <si>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</si>
  <si>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</si>
  <si>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</si>
  <si>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</si>
  <si>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</si>
  <si>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</si>
  <si>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</si>
  <si>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</si>
  <si>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</si>
  <si>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</si>
  <si>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</si>
  <si>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</si>
  <si>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</si>
  <si>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</si>
  <si>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</si>
  <si>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</si>
  <si>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</si>
  <si>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</si>
  <si>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</si>
  <si>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</si>
  <si>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</si>
  <si>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</si>
  <si>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</si>
  <si>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</si>
  <si>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</si>
  <si>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</si>
  <si>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</si>
  <si>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</si>
  <si>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</si>
  <si>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</si>
  <si>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</si>
  <si>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</si>
  <si>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</si>
  <si>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</si>
  <si>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</si>
  <si>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</si>
  <si>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</si>
  <si>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</si>
  <si>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</si>
  <si>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</si>
  <si>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</si>
  <si>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</si>
  <si>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</si>
  <si>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</si>
  <si>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</si>
  <si>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</si>
  <si>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</si>
  <si>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</si>
  <si>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</si>
  <si>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</si>
  <si>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</si>
  <si>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</si>
  <si>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</si>
  <si>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</si>
  <si>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</si>
  <si>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</si>
  <si>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</si>
  <si>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</si>
  <si>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</si>
  <si>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</si>
  <si>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</si>
  <si>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</si>
  <si>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</si>
  <si>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</si>
  <si>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</si>
  <si>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</si>
  <si>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</si>
  <si>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</si>
  <si>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</si>
  <si>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</si>
  <si>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</si>
  <si>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</si>
  <si>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</si>
  <si>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</si>
  <si>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</si>
  <si>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</si>
  <si>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</si>
  <si>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</si>
  <si>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</si>
  <si>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</si>
  <si>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</si>
  <si>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</si>
  <si>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</si>
  <si>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</si>
  <si>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</si>
  <si>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</si>
  <si>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</si>
  <si>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</si>
  <si>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</si>
  <si>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</si>
  <si>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</si>
  <si>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</si>
  <si>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</si>
  <si>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</si>
  <si>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</si>
  <si>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</si>
  <si>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</si>
  <si>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</si>
  <si>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</si>
  <si>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</si>
  <si>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</si>
  <si>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</si>
  <si>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</si>
  <si>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</si>
  <si>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</si>
  <si>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</si>
  <si>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</si>
  <si>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</si>
  <si>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</si>
  <si>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</si>
  <si>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</si>
  <si>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</si>
  <si>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</si>
  <si>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</si>
  <si>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</si>
  <si>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</si>
  <si>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</si>
  <si>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</si>
  <si>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</si>
  <si>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</si>
  <si>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</si>
  <si>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</si>
  <si>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</si>
  <si>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</si>
  <si>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</si>
  <si>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</si>
  <si>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</si>
  <si>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</si>
  <si>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</si>
  <si>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</si>
  <si>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</si>
  <si>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</si>
  <si>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</si>
  <si>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</si>
  <si>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</si>
  <si>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</si>
  <si>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</si>
  <si>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</si>
  <si>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</si>
  <si>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</si>
  <si>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</si>
  <si>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</si>
  <si>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</si>
  <si>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</si>
  <si>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</si>
  <si>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</si>
  <si>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</si>
  <si>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</si>
  <si>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</si>
  <si>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</si>
  <si>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</si>
  <si>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</si>
  <si>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</si>
  <si>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</si>
  <si>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</si>
  <si>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</si>
  <si>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</si>
  <si>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</si>
  <si>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</si>
  <si>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</si>
  <si>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</si>
  <si>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</si>
  <si>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</si>
  <si>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</si>
  <si>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</si>
  <si>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</si>
  <si>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</si>
  <si>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</si>
  <si>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</si>
  <si>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</si>
  <si>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</si>
  <si>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</si>
  <si>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</si>
  <si>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</si>
  <si>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</si>
  <si>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</si>
  <si>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</si>
  <si>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</si>
  <si>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</si>
  <si>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</si>
  <si>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</si>
  <si>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</si>
  <si>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</si>
  <si>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</si>
  <si>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</si>
  <si>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</si>
  <si>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</si>
  <si>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</si>
  <si>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</si>
  <si>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</si>
  <si>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</si>
  <si>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</si>
  <si>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</si>
  <si>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</si>
  <si>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</si>
  <si>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</si>
  <si>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</si>
  <si>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</si>
  <si>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</si>
  <si>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</si>
  <si>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</si>
  <si>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</si>
  <si>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</si>
  <si>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</si>
  <si>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</si>
  <si>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</si>
  <si>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</si>
  <si>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</si>
  <si>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</si>
  <si>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</si>
  <si>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</si>
  <si>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</si>
  <si>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</si>
  <si>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</si>
  <si>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</si>
  <si>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</si>
  <si>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</si>
  <si>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</si>
  <si>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</si>
  <si>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</si>
  <si>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</si>
  <si>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</si>
  <si>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</si>
  <si>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</si>
  <si>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</si>
  <si>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</si>
  <si>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</si>
  <si>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</si>
  <si>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</si>
  <si>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</si>
  <si>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</si>
  <si>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</si>
  <si>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</si>
  <si>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</si>
  <si>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</si>
  <si>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</si>
  <si>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</si>
  <si>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</si>
  <si>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</si>
  <si>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</si>
  <si>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</si>
  <si>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</si>
  <si>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</si>
  <si>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</si>
  <si>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</si>
  <si>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</si>
  <si>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</si>
  <si>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</si>
  <si>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</si>
  <si>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</si>
  <si>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</si>
  <si>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</si>
  <si>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</si>
  <si>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</si>
  <si>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</si>
  <si>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</si>
  <si>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</si>
  <si>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</si>
  <si>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</si>
  <si>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</si>
  <si>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</si>
  <si>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</si>
  <si>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</si>
  <si>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</si>
  <si>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</si>
  <si>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</si>
  <si>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</si>
  <si>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</si>
  <si>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</si>
  <si>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</si>
  <si>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</si>
  <si>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</si>
  <si>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</si>
  <si>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</si>
  <si>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</si>
  <si>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</si>
  <si>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</si>
  <si>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</si>
  <si>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</si>
  <si>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</si>
  <si>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</si>
  <si>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</si>
  <si>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</si>
  <si>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</si>
  <si>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</si>
  <si>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</si>
  <si>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</si>
  <si>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</si>
  <si>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</si>
  <si>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</si>
  <si>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</si>
  <si>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</si>
  <si>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</si>
  <si>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</si>
  <si>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</si>
  <si>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</si>
  <si>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</si>
  <si>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</si>
  <si>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</si>
  <si>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</si>
  <si>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</si>
  <si>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</si>
  <si>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</si>
  <si>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</si>
  <si>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</si>
  <si>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</si>
  <si>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</si>
  <si>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</si>
  <si>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</si>
  <si>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</si>
  <si>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</si>
  <si>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</si>
  <si>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</si>
  <si>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</si>
  <si>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</si>
  <si>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</si>
  <si>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</si>
  <si>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</si>
  <si>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</si>
  <si>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</si>
  <si>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</si>
  <si>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</si>
  <si>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</si>
  <si>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</si>
  <si>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</si>
  <si>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</si>
  <si>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</si>
  <si>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</si>
  <si>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</si>
  <si>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</si>
  <si>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</si>
  <si>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</si>
  <si>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</si>
  <si>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</si>
  <si>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</si>
  <si>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</si>
  <si>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</si>
  <si>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</si>
  <si>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</si>
  <si>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</si>
  <si>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</si>
  <si>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</si>
  <si>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</si>
  <si>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</si>
  <si>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</si>
  <si>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</si>
  <si>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</si>
  <si>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</si>
  <si>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</si>
  <si>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</si>
  <si>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</si>
  <si>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</si>
  <si>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</si>
  <si>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</si>
  <si>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</si>
  <si>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</si>
  <si>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</si>
  <si>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</si>
  <si>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</si>
  <si>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</si>
  <si>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</si>
  <si>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</si>
  <si>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</si>
  <si>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</si>
  <si>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</si>
  <si>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</si>
  <si>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</si>
  <si>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</si>
  <si>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</si>
  <si>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</si>
  <si>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</si>
  <si>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</si>
  <si>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</si>
  <si>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</si>
  <si>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</si>
  <si>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</si>
  <si>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</si>
  <si>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</si>
  <si>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</si>
  <si>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</si>
  <si>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</si>
  <si>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</si>
  <si>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</si>
  <si>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</si>
  <si>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</si>
  <si>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</si>
  <si>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</si>
  <si>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</si>
  <si>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</si>
  <si>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</si>
  <si>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</si>
  <si>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</si>
  <si>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</si>
  <si>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</si>
  <si>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</si>
  <si>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</si>
  <si>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</si>
  <si>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</si>
  <si>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</si>
  <si>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</si>
  <si>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</si>
  <si>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</si>
  <si>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</si>
  <si>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</si>
  <si>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</si>
  <si>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</si>
  <si>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</si>
  <si>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</si>
  <si>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</si>
  <si>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</si>
  <si>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</si>
  <si>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</si>
  <si>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</si>
  <si>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</si>
  <si>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</si>
  <si>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</si>
  <si>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</si>
  <si>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</si>
  <si>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</si>
  <si>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</si>
  <si>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</si>
  <si>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</si>
  <si>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</si>
  <si>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</si>
  <si>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</si>
  <si>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</si>
  <si>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</si>
  <si>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</si>
  <si>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</si>
  <si>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</si>
  <si>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</si>
  <si>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</si>
  <si>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</si>
  <si>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</si>
  <si>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</si>
  <si>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</si>
  <si>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</si>
  <si>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</si>
  <si>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</si>
  <si>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</si>
  <si>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</si>
  <si>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</si>
  <si>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</si>
  <si>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</si>
  <si>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</si>
  <si>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</si>
  <si>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</si>
  <si>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</si>
  <si>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</si>
  <si>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</si>
  <si>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</si>
  <si>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</si>
  <si>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</si>
  <si>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</si>
  <si>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</si>
  <si>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</si>
  <si>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</si>
  <si>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</si>
  <si>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</si>
  <si>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</si>
  <si>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</si>
  <si>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</si>
  <si>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</si>
  <si>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</si>
  <si>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</si>
  <si>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</si>
  <si>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</si>
  <si>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</si>
  <si>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</si>
  <si>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</si>
  <si>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</si>
  <si>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</si>
  <si>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</si>
  <si>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</si>
  <si>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</si>
  <si>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</si>
  <si>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</si>
  <si>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</si>
  <si>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</si>
  <si>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</si>
  <si>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</si>
  <si>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</si>
  <si>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</si>
  <si>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</si>
  <si>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</si>
  <si>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</si>
  <si>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</si>
  <si>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</si>
  <si>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</si>
  <si>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</si>
  <si>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</si>
  <si>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</si>
  <si>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</si>
  <si>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</si>
  <si>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</si>
  <si>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</si>
  <si>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</si>
  <si>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</si>
  <si>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</si>
  <si>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</si>
  <si>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</si>
  <si>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</si>
  <si>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</si>
  <si>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</si>
  <si>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</si>
  <si>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</si>
  <si>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</si>
  <si>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</si>
  <si>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</si>
  <si>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</si>
  <si>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</si>
  <si>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</si>
  <si>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</si>
  <si>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</si>
  <si>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</si>
  <si>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</si>
  <si>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</si>
  <si>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</si>
  <si>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</si>
  <si>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</si>
  <si>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</si>
  <si>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</si>
  <si>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</si>
  <si>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</si>
  <si>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</si>
  <si>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</si>
  <si>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</si>
  <si>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</si>
  <si>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</si>
  <si>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</si>
  <si>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</si>
  <si>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</si>
  <si>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</si>
  <si>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</si>
  <si>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</si>
  <si>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</si>
  <si>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</si>
  <si>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</si>
  <si>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</si>
  <si>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</si>
  <si>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</si>
  <si>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</si>
  <si>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</si>
  <si>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</si>
  <si>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</si>
  <si>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</si>
  <si>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</si>
  <si>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</si>
  <si>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</si>
  <si>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</si>
  <si>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</si>
  <si>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</si>
  <si>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</si>
  <si>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</si>
  <si>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</si>
  <si>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</si>
  <si>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</si>
  <si>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</si>
  <si>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</si>
  <si>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</si>
  <si>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</si>
  <si>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</si>
  <si>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</si>
  <si>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</si>
  <si>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</si>
  <si>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</si>
  <si>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</si>
  <si>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</si>
  <si>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</si>
  <si>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</si>
  <si>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</si>
  <si>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</si>
  <si>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</si>
  <si>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</si>
  <si>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</si>
  <si>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</si>
  <si>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</si>
  <si>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</si>
  <si>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</si>
  <si>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</si>
  <si>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</si>
  <si>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</si>
  <si>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</si>
  <si>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</si>
  <si>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</si>
  <si>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</si>
  <si>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</si>
  <si>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</si>
  <si>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</si>
  <si>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</si>
  <si>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</si>
  <si>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</si>
  <si>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</si>
  <si>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</si>
  <si>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</si>
  <si>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</si>
  <si>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</si>
  <si>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</si>
  <si>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</si>
  <si>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</si>
  <si>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</si>
  <si>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</si>
  <si>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</si>
  <si>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</si>
  <si>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</si>
  <si>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</si>
  <si>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</si>
  <si>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</si>
  <si>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</si>
  <si>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</si>
  <si>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</si>
  <si>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</si>
  <si>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</si>
  <si>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</si>
  <si>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</si>
  <si>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</si>
  <si>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</si>
  <si>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</si>
  <si>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</si>
  <si>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</si>
  <si>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</si>
  <si>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</si>
  <si>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</si>
  <si>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</si>
  <si>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</si>
  <si>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</si>
  <si>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</si>
  <si>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</si>
  <si>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</si>
  <si>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</si>
  <si>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</si>
  <si>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</si>
  <si>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</si>
  <si>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</si>
  <si>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</si>
  <si>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</si>
  <si>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</si>
  <si>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</si>
  <si>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</si>
  <si>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</si>
  <si>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</si>
  <si>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</si>
  <si>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</si>
  <si>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</si>
  <si>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</si>
  <si>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</si>
  <si>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</si>
  <si>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</si>
  <si>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</si>
  <si>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</si>
  <si>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</si>
  <si>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</si>
  <si>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</si>
  <si>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</si>
  <si>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</si>
  <si>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</si>
  <si>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</si>
  <si>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</si>
  <si>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</si>
  <si>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</si>
  <si>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</si>
  <si>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</si>
  <si>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</si>
  <si>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</si>
  <si>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</si>
  <si>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</si>
  <si>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</si>
  <si>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</si>
  <si>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</si>
  <si>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</si>
  <si>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</si>
  <si>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</si>
  <si>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</si>
  <si>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</si>
  <si>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</si>
  <si>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</si>
  <si>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</si>
  <si>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</si>
  <si>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</si>
  <si>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</si>
  <si>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</si>
  <si>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</si>
  <si>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</si>
  <si>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</si>
  <si>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</si>
  <si>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</si>
  <si>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</si>
  <si>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</si>
  <si>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</si>
  <si>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</si>
  <si>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</si>
  <si>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</si>
  <si>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</si>
  <si>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</si>
  <si>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</si>
  <si>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</si>
  <si>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</si>
  <si>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</si>
  <si>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</si>
  <si>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</si>
  <si>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</si>
  <si>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</si>
  <si>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</si>
  <si>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</si>
  <si>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</si>
  <si>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</si>
  <si>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</si>
  <si>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</si>
  <si>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</si>
  <si>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</si>
  <si>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</si>
  <si>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</si>
  <si>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</si>
  <si>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</si>
  <si>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</si>
  <si>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</si>
  <si>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</si>
  <si>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</si>
  <si>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</si>
  <si>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</si>
  <si>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</si>
  <si>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</si>
  <si>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</si>
  <si>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</si>
  <si>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</si>
  <si>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</si>
  <si>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</si>
  <si>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</si>
  <si>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</si>
  <si>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</si>
  <si>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</si>
  <si>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</si>
  <si>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</si>
  <si>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</si>
  <si>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</si>
  <si>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</si>
  <si>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</si>
  <si>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</si>
  <si>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</si>
  <si>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</si>
  <si>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</si>
  <si>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</si>
  <si>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</si>
  <si>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</si>
  <si>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</si>
  <si>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</si>
  <si>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</si>
  <si>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</si>
  <si>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</si>
  <si>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</si>
  <si>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</si>
  <si>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</si>
  <si>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</si>
  <si>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</si>
  <si>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</si>
  <si>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</si>
  <si>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</si>
  <si>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</si>
  <si>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</si>
  <si>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</si>
  <si>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</si>
  <si>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</si>
  <si>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</si>
  <si>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</si>
  <si>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</si>
  <si>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</si>
  <si>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</si>
  <si>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</si>
  <si>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</si>
  <si>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</si>
  <si>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</si>
  <si>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</si>
  <si>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</si>
  <si>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</si>
  <si>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</si>
  <si>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</si>
  <si>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</si>
  <si>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</si>
  <si>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</si>
  <si>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</si>
  <si>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</si>
  <si>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</si>
  <si>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</si>
  <si>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</si>
  <si>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</si>
  <si>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</si>
  <si>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</si>
  <si>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</si>
  <si>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</si>
  <si>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</si>
  <si>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</si>
  <si>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</si>
  <si>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</si>
  <si>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</si>
  <si>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</si>
  <si>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</si>
  <si>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</si>
  <si>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</si>
  <si>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</si>
  <si>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</si>
  <si>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</si>
  <si>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</si>
  <si>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</si>
  <si>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</si>
  <si>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</si>
  <si>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</si>
  <si>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</si>
  <si>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</si>
  <si>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</si>
  <si>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</si>
  <si>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</si>
  <si>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</si>
  <si>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</si>
  <si>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</si>
  <si>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</si>
  <si>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</si>
  <si>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</si>
  <si>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</si>
  <si>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</si>
  <si>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</si>
  <si>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</si>
  <si>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</si>
  <si>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</si>
  <si>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</si>
  <si>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</si>
  <si>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</si>
  <si>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</si>
  <si>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</si>
  <si>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</si>
  <si>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</si>
  <si>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</si>
  <si>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</si>
  <si>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</si>
  <si>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</si>
  <si>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</si>
  <si>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</si>
  <si>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</si>
  <si>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</si>
  <si>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</si>
  <si>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</si>
  <si>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</si>
  <si>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</si>
  <si>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</si>
  <si>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</si>
  <si>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</si>
  <si>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</si>
  <si>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</si>
  <si>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</si>
  <si>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</si>
  <si>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</si>
  <si>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</si>
  <si>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</si>
  <si>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</si>
  <si>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</si>
  <si>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</si>
  <si>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</si>
  <si>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</si>
  <si>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</si>
  <si>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</si>
  <si>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</si>
  <si>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</si>
  <si>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</si>
  <si>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</si>
  <si>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</si>
  <si>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</si>
  <si>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</si>
  <si>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</si>
  <si>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</si>
  <si>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</si>
  <si>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</si>
  <si>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</si>
  <si>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</si>
  <si>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</si>
  <si>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</si>
  <si>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</si>
  <si>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</si>
  <si>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</si>
  <si>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</si>
  <si>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</si>
  <si>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</si>
  <si>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</si>
  <si>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</si>
  <si>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</si>
  <si>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</si>
  <si>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</si>
  <si>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</si>
  <si>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</si>
  <si>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</si>
  <si>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</si>
  <si>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</si>
  <si>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</si>
  <si>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</si>
  <si>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</si>
  <si>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</si>
  <si>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</si>
  <si>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</si>
  <si>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</si>
  <si>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</si>
  <si>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</si>
  <si>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</si>
  <si>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</si>
  <si>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</si>
  <si>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</si>
  <si>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</si>
  <si>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</si>
  <si>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</si>
  <si>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</si>
  <si>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</si>
  <si>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</si>
  <si>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</si>
  <si>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</si>
  <si>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</si>
  <si>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</si>
  <si>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</si>
  <si>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</si>
  <si>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</si>
  <si>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</si>
  <si>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</si>
  <si>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</si>
  <si>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</si>
  <si>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</si>
  <si>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</si>
  <si>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</si>
  <si>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</si>
  <si>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</si>
  <si>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</si>
  <si>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</si>
  <si>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</si>
  <si>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</si>
  <si>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</si>
  <si>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</si>
  <si>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</si>
  <si>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</si>
  <si>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</si>
  <si>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</si>
  <si>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</si>
  <si>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</si>
  <si>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</si>
  <si>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</si>
  <si>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</si>
  <si>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</si>
  <si>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</si>
  <si>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</si>
  <si>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</si>
  <si>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</si>
  <si>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</si>
  <si>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</si>
  <si>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</si>
  <si>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</si>
  <si>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</si>
  <si>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</si>
  <si>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</si>
  <si>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</si>
  <si>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</si>
  <si>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</si>
  <si>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</si>
  <si>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</si>
  <si>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</si>
  <si>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</si>
  <si>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</si>
  <si>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</si>
  <si>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</si>
  <si>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</si>
  <si>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</si>
  <si>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</si>
  <si>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</si>
  <si>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</si>
  <si>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</si>
  <si>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</si>
  <si>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</si>
  <si>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</si>
  <si>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</si>
  <si>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</si>
  <si>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</si>
  <si>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</si>
  <si>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</si>
  <si>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</si>
  <si>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</si>
  <si>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</si>
  <si>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</si>
  <si>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</si>
  <si>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</si>
  <si>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</si>
  <si>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</si>
  <si>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</si>
  <si>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</si>
  <si>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</si>
  <si>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</si>
  <si>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</si>
  <si>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</si>
  <si>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</si>
  <si>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</si>
  <si>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</si>
  <si>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</si>
  <si>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</si>
  <si>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</si>
  <si>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</si>
  <si>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</si>
  <si>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</si>
  <si>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</si>
  <si>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</si>
  <si>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</si>
  <si>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</si>
  <si>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</si>
  <si>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</si>
  <si>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</si>
  <si>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</si>
  <si>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</si>
  <si>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</si>
  <si>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</si>
  <si>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</si>
  <si>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</si>
  <si>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</si>
  <si>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</si>
  <si>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</si>
  <si>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</si>
  <si>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</si>
  <si>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</si>
  <si>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</si>
  <si>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</si>
  <si>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</si>
  <si>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</si>
  <si>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</si>
  <si>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</si>
  <si>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</si>
  <si>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</si>
  <si>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</si>
  <si>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</si>
  <si>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</si>
  <si>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</si>
  <si>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</si>
  <si>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</si>
  <si>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</si>
  <si>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</si>
  <si>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</si>
  <si>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</si>
  <si>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</si>
  <si>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</si>
  <si>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</si>
  <si>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</si>
  <si>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</si>
  <si>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</si>
  <si>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</si>
  <si>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</si>
  <si>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</si>
  <si>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</si>
  <si>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</si>
  <si>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</si>
  <si>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</si>
  <si>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</si>
  <si>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</si>
  <si>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</si>
  <si>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</si>
  <si>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</si>
  <si>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</si>
  <si>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</si>
  <si>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</si>
  <si>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</si>
  <si>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</si>
  <si>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</si>
  <si>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</si>
  <si>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</si>
  <si>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</si>
  <si>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</si>
  <si>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</si>
  <si>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</si>
  <si>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</si>
  <si>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</si>
  <si>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</si>
  <si>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</si>
  <si>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</si>
  <si>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</si>
  <si>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</si>
  <si>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</si>
  <si>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</si>
  <si>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</si>
  <si>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</si>
  <si>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</si>
  <si>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</si>
  <si>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</si>
  <si>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</si>
  <si>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</si>
  <si>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</si>
  <si>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</si>
  <si>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</si>
  <si>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</si>
  <si>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</si>
  <si>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</si>
  <si>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</si>
  <si>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</si>
  <si>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</si>
  <si>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</si>
  <si>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</si>
  <si>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</si>
  <si>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</si>
  <si>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</si>
  <si>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</si>
  <si>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</si>
  <si>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</si>
  <si>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</si>
  <si>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</si>
  <si>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</si>
  <si>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</si>
  <si>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</si>
  <si>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</si>
  <si>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</si>
  <si>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</si>
  <si>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</si>
  <si>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</si>
  <si>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</si>
  <si>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</si>
  <si>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</si>
  <si>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</si>
  <si>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</si>
  <si>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</si>
  <si>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</si>
  <si>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</si>
  <si>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</si>
  <si>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</si>
  <si>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</si>
  <si>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</si>
  <si>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</si>
  <si>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</si>
  <si>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</si>
  <si>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</si>
  <si>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</si>
  <si>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</si>
  <si>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</si>
  <si>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</si>
  <si>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</si>
  <si>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</si>
  <si>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</si>
  <si>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</si>
  <si>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</si>
  <si>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</si>
  <si>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</si>
  <si>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</si>
  <si>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</si>
  <si>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</si>
  <si>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</si>
  <si>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</si>
  <si>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</si>
  <si>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</si>
  <si>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</si>
  <si>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</si>
  <si>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</si>
  <si>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</si>
  <si>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</si>
  <si>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</si>
  <si>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</si>
  <si>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</si>
  <si>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</si>
  <si>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</si>
  <si>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</si>
  <si>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</si>
  <si>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</si>
  <si>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</si>
  <si>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</si>
  <si>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</si>
  <si>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</si>
  <si>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</si>
  <si>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</si>
  <si>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</si>
  <si>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</si>
  <si>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</si>
  <si>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</si>
  <si>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</si>
  <si>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</si>
  <si>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</si>
  <si>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</si>
  <si>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</si>
  <si>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</si>
  <si>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</si>
  <si>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</si>
  <si>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</si>
  <si>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</si>
  <si>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</si>
  <si>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</si>
  <si>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</si>
  <si>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</si>
  <si>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</si>
  <si>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</si>
  <si>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</si>
  <si>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</si>
  <si>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</si>
  <si>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</si>
  <si>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</si>
  <si>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</si>
  <si>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</si>
  <si>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</si>
  <si>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</si>
  <si>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</si>
  <si>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</si>
  <si>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</si>
  <si>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</si>
  <si>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</si>
  <si>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</si>
  <si>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</si>
  <si>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</si>
  <si>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</si>
  <si>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</si>
  <si>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</si>
  <si>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</si>
  <si>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</si>
  <si>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</si>
  <si>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</si>
  <si>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</si>
  <si>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</si>
  <si>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</si>
  <si>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</si>
  <si>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</si>
  <si>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</si>
  <si>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</si>
  <si>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</si>
  <si>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</si>
  <si>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</si>
  <si>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</si>
  <si>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</si>
  <si>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</si>
  <si>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</si>
  <si>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</si>
  <si>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</si>
  <si>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</si>
  <si>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</si>
  <si>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</si>
  <si>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</si>
  <si>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</si>
  <si>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</si>
  <si>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</si>
  <si>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</si>
  <si>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</si>
  <si>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</si>
  <si>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</si>
  <si>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</si>
  <si>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</si>
  <si>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</si>
  <si>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</si>
  <si>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</si>
  <si>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</si>
  <si>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</si>
  <si>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</si>
  <si>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</si>
  <si>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</si>
  <si>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</si>
  <si>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</si>
  <si>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</si>
  <si>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</si>
  <si>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</si>
  <si>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</si>
  <si>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</si>
  <si>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</si>
  <si>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</si>
  <si>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</si>
  <si>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</si>
  <si>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</si>
  <si>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</si>
  <si>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</si>
  <si>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</si>
  <si>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</si>
  <si>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</si>
  <si>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</si>
  <si>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</si>
  <si>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</si>
  <si>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</si>
  <si>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</si>
  <si>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</si>
  <si>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</si>
  <si>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</si>
  <si>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</si>
  <si>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</si>
  <si>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</si>
  <si>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</si>
  <si>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</si>
  <si>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</si>
  <si>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</si>
  <si>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</si>
  <si>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</si>
  <si>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</si>
  <si>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</si>
  <si>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</si>
  <si>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</si>
  <si>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</si>
  <si>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</si>
  <si>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</si>
  <si>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</si>
  <si>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</si>
  <si>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</si>
  <si>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</si>
  <si>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</si>
  <si>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</si>
  <si>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</si>
  <si>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</si>
  <si>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</si>
  <si>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</si>
  <si>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</si>
  <si>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</si>
  <si>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</si>
  <si>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</si>
  <si>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</si>
  <si>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</si>
  <si>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</si>
  <si>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</si>
  <si>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</si>
  <si>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</si>
  <si>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</si>
  <si>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</si>
  <si>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</si>
  <si>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</si>
  <si>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</si>
  <si>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</si>
  <si>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</si>
  <si>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</si>
  <si>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</si>
  <si>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</si>
  <si>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</si>
  <si>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</si>
  <si>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</si>
  <si>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</si>
  <si>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</si>
  <si>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</si>
  <si>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</si>
  <si>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</si>
  <si>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</si>
  <si>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</si>
  <si>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</si>
  <si>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</si>
  <si>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</si>
  <si>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</si>
  <si>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</si>
  <si>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</si>
  <si>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</si>
  <si>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</si>
  <si>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</si>
  <si>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</si>
  <si>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</si>
  <si>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</si>
  <si>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</si>
  <si>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</si>
  <si>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</si>
  <si>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</si>
  <si>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</si>
  <si>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</si>
  <si>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</si>
  <si>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</si>
  <si>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</si>
  <si>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</si>
  <si>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</si>
  <si>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</si>
  <si>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</si>
  <si>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</si>
  <si>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</si>
  <si>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</si>
  <si>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</si>
  <si>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</si>
  <si>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</si>
  <si>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</si>
  <si>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</si>
  <si>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</si>
  <si>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</si>
  <si>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</si>
  <si>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</si>
  <si>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</si>
  <si>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</si>
  <si>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</si>
  <si>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</si>
  <si>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</si>
  <si>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</si>
  <si>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</si>
  <si>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</si>
  <si>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</si>
  <si>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</si>
  <si>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</si>
  <si>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</si>
  <si>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</si>
  <si>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</si>
  <si>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</si>
  <si>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</si>
  <si>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</si>
  <si>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</si>
  <si>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</si>
  <si>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</si>
  <si>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</si>
  <si>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</si>
  <si>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</si>
  <si>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</si>
  <si>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</si>
  <si>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</si>
  <si>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</si>
  <si>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</si>
  <si>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</si>
  <si>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</si>
  <si>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</si>
  <si>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</si>
  <si>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</si>
  <si>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</si>
  <si>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</si>
  <si>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</si>
  <si>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</si>
  <si>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</si>
  <si>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</si>
  <si>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</si>
  <si>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</si>
  <si>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</si>
  <si>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</si>
  <si>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</si>
  <si>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</si>
  <si>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</si>
  <si>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</si>
  <si>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</si>
  <si>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</si>
  <si>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</si>
  <si>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</si>
  <si>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</si>
  <si>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</si>
  <si>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</si>
  <si>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</si>
  <si>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</si>
  <si>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</si>
  <si>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</si>
  <si>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</si>
  <si>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</si>
  <si>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</si>
  <si>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</si>
  <si>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</si>
  <si>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</si>
  <si>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</si>
  <si>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</si>
  <si>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</si>
  <si>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</si>
  <si>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</si>
  <si>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</si>
  <si>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</si>
  <si>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</si>
  <si>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</si>
  <si>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</si>
  <si>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</si>
  <si>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</si>
  <si>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</si>
  <si>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</si>
  <si>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</si>
  <si>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</si>
  <si>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</si>
  <si>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</si>
  <si>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</si>
  <si>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</si>
  <si>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</si>
  <si>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</si>
  <si>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</si>
  <si>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</si>
  <si>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</si>
  <si>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</si>
  <si>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</si>
  <si>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</si>
  <si>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</si>
  <si>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</si>
  <si>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</si>
  <si>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</si>
  <si>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</si>
  <si>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</si>
  <si>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</si>
  <si>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</si>
  <si>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</si>
  <si>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</si>
  <si>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</si>
  <si>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</si>
  <si>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</si>
  <si>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</si>
  <si>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</si>
  <si>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</si>
  <si>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</si>
  <si>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</si>
  <si>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</si>
  <si>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</si>
  <si>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</si>
  <si>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</si>
  <si>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</si>
  <si>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</si>
  <si>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</si>
  <si>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</si>
  <si>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</si>
  <si>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</si>
  <si>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</si>
  <si>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</si>
  <si>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</si>
  <si>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</si>
  <si>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</si>
  <si>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</si>
  <si>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</si>
  <si>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</si>
  <si>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</si>
  <si>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</si>
  <si>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</si>
  <si>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</si>
  <si>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</si>
  <si>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</si>
  <si>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</si>
  <si>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</si>
  <si>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</si>
  <si>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</si>
  <si>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</si>
  <si>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</si>
  <si>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</si>
  <si>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</si>
  <si>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</si>
  <si>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</si>
  <si>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</si>
  <si>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</si>
  <si>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</si>
  <si>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</si>
  <si>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</si>
  <si>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</si>
  <si>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</si>
  <si>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</si>
  <si>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</si>
  <si>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</si>
  <si>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</si>
  <si>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</si>
  <si>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</si>
  <si>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</si>
  <si>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</si>
  <si>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</si>
  <si>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</si>
  <si>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</si>
  <si>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</si>
  <si>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</si>
  <si>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</si>
  <si>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</si>
  <si>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</si>
  <si>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</si>
  <si>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</si>
  <si>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</si>
  <si>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</si>
  <si>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</si>
  <si>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</si>
  <si>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</si>
  <si>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</si>
  <si>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</si>
  <si>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</si>
  <si>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</si>
  <si>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</si>
  <si>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</si>
  <si>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</si>
  <si>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</si>
  <si>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</si>
  <si>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</si>
  <si>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</si>
  <si>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</si>
  <si>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</si>
  <si>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</si>
  <si>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</si>
  <si>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</si>
  <si>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</si>
  <si>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</si>
  <si>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</si>
  <si>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</si>
  <si>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</si>
  <si>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</si>
  <si>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</si>
  <si>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</si>
  <si>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</si>
  <si>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</si>
  <si>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</si>
  <si>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</si>
  <si>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</si>
  <si>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</si>
  <si>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</si>
  <si>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</si>
  <si>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</si>
  <si>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</si>
  <si>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</si>
  <si>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</si>
  <si>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</si>
  <si>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</si>
  <si>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</si>
  <si>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</si>
  <si>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</si>
  <si>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</si>
  <si>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</si>
  <si>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</si>
  <si>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</si>
  <si>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</si>
  <si>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</si>
  <si>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</si>
  <si>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</si>
  <si>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</si>
  <si>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</si>
  <si>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</si>
  <si>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</si>
  <si>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</si>
  <si>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</si>
  <si>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</si>
  <si>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</si>
  <si>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</si>
  <si>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</si>
  <si>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</si>
  <si>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</si>
  <si>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</si>
  <si>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</si>
  <si>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</si>
  <si>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</si>
  <si>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</si>
  <si>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</si>
  <si>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</si>
  <si>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</si>
  <si>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</si>
  <si>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</si>
  <si>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</si>
  <si>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</si>
  <si>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</si>
  <si>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</si>
  <si>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</si>
  <si>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</si>
  <si>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</si>
  <si>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</si>
  <si>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</si>
  <si>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</si>
  <si>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</si>
  <si>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</si>
  <si>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</si>
  <si>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</si>
  <si>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</si>
  <si>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</si>
  <si>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</si>
  <si>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</si>
  <si>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</si>
  <si>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</si>
  <si>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</si>
  <si>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</si>
  <si>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</si>
  <si>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</si>
  <si>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</si>
  <si>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</si>
  <si>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</si>
  <si>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</si>
  <si>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</si>
  <si>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</si>
  <si>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</si>
  <si>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</si>
  <si>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</si>
  <si>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</si>
  <si>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</si>
  <si>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</si>
  <si>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</si>
  <si>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</si>
  <si>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</si>
  <si>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</si>
  <si>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</si>
  <si>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</si>
  <si>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</si>
  <si>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</si>
  <si>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</si>
  <si>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</si>
  <si>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</si>
  <si>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</si>
  <si>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</si>
  <si>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</si>
  <si>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</si>
  <si>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</si>
  <si>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</si>
  <si>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</si>
  <si>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</si>
  <si>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</si>
  <si>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</si>
  <si>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</si>
  <si>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</si>
  <si>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</si>
  <si>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</si>
  <si>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</si>
  <si>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</si>
  <si>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</si>
  <si>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</si>
  <si>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</si>
  <si>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</si>
  <si>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</si>
  <si>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</si>
  <si>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</si>
  <si>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</si>
  <si>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</si>
  <si>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</si>
  <si>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</si>
  <si>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</si>
  <si>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</si>
  <si>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</si>
  <si>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</si>
  <si>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</si>
  <si>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</si>
  <si>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</si>
  <si>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</si>
  <si>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</si>
  <si>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</si>
  <si>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</si>
  <si>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</si>
  <si>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</si>
  <si>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</si>
  <si>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</si>
  <si>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</si>
  <si>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</si>
  <si>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</si>
  <si>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</si>
  <si>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</si>
  <si>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</si>
  <si>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</si>
  <si>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</si>
  <si>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</si>
  <si>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</si>
  <si>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</si>
  <si>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</si>
  <si>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</si>
  <si>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</si>
  <si>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</si>
  <si>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</si>
  <si>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</si>
  <si>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</si>
  <si>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</si>
  <si>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</si>
  <si>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</si>
  <si>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</si>
  <si>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</si>
  <si>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</si>
  <si>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</si>
  <si>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</si>
  <si>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</si>
  <si>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</si>
  <si>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</si>
  <si>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</si>
  <si>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</si>
  <si>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</si>
  <si>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</si>
  <si>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</si>
  <si>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</si>
  <si>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</si>
  <si>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</si>
  <si>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</si>
  <si>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</si>
  <si>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</si>
  <si>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</si>
  <si>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</si>
  <si>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</si>
  <si>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</si>
  <si>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</si>
  <si>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</si>
  <si>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</si>
  <si>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</si>
  <si>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</si>
  <si>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</si>
  <si>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</si>
  <si>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</si>
  <si>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</si>
  <si>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</si>
  <si>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</si>
  <si>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</si>
  <si>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</si>
  <si>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</si>
  <si>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</si>
  <si>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</si>
  <si>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</si>
  <si>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</si>
  <si>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</si>
  <si>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</si>
  <si>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</si>
  <si>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</si>
  <si>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</si>
  <si>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</si>
  <si>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</si>
  <si>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</si>
  <si>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</si>
  <si>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</si>
  <si>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</si>
  <si>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</si>
  <si>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</si>
  <si>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</si>
  <si>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</si>
  <si>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</si>
  <si>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</si>
  <si>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</si>
  <si>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</si>
  <si>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</si>
  <si>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</si>
  <si>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</si>
  <si>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</si>
  <si>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</si>
  <si>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</si>
  <si>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</si>
  <si>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</si>
  <si>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</si>
  <si>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</si>
  <si>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</si>
  <si>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</si>
  <si>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</si>
  <si>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</si>
  <si>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</si>
  <si>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</si>
  <si>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</si>
  <si>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</si>
  <si>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</si>
  <si>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</si>
  <si>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</si>
  <si>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</si>
  <si>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</si>
  <si>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</si>
  <si>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</si>
  <si>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</si>
  <si>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</si>
  <si>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</si>
  <si>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</si>
  <si>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</si>
  <si>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</si>
  <si>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</si>
  <si>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</si>
  <si>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</si>
  <si>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</si>
  <si>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</si>
  <si>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</si>
  <si>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</si>
  <si>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</si>
  <si>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</si>
  <si>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</si>
  <si>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</si>
  <si>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</si>
  <si>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</si>
  <si>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</si>
  <si>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</si>
  <si>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</si>
  <si>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</si>
  <si>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</si>
  <si>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</si>
  <si>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</si>
  <si>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</si>
  <si>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</si>
  <si>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</si>
  <si>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</si>
  <si>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</si>
  <si>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</si>
  <si>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</si>
  <si>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</si>
  <si>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</si>
  <si>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</si>
  <si>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</si>
  <si>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</si>
  <si>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</si>
  <si>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</si>
  <si>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</si>
  <si>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</si>
  <si>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</si>
  <si>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</si>
  <si>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</si>
  <si>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</si>
  <si>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</si>
  <si>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</si>
  <si>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</si>
  <si>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</si>
  <si>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</si>
  <si>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</si>
  <si>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</si>
  <si>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</si>
  <si>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</si>
  <si>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</si>
  <si>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</si>
  <si>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</si>
  <si>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</si>
  <si>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</si>
  <si>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</si>
  <si>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</si>
  <si>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</si>
  <si>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</si>
  <si>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</si>
  <si>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</si>
  <si>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</si>
  <si>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</si>
  <si>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</si>
  <si>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</si>
  <si>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</si>
  <si>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</si>
  <si>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</si>
  <si>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</si>
  <si>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</si>
  <si>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</si>
  <si>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</si>
  <si>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</si>
  <si>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</si>
  <si>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</si>
  <si>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</si>
  <si>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</si>
  <si>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</si>
  <si>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</si>
  <si>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</si>
  <si>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</si>
  <si>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</si>
  <si>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</si>
  <si>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</si>
  <si>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</si>
  <si>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</si>
  <si>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</si>
  <si>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</si>
  <si>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</si>
  <si>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</si>
  <si>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</si>
  <si>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</si>
  <si>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</si>
  <si>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</si>
  <si>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</si>
  <si>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</si>
  <si>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</si>
  <si>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</si>
  <si>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</si>
  <si>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</si>
  <si>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</si>
  <si>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</si>
  <si>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</si>
  <si>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</si>
  <si>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</si>
  <si>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</si>
  <si>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</si>
  <si>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</si>
  <si>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</si>
  <si>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</si>
  <si>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</si>
  <si>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</si>
  <si>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</si>
  <si>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</si>
  <si>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</si>
  <si>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</si>
  <si>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</si>
  <si>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</si>
  <si>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</si>
  <si>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</si>
  <si>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</si>
  <si>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</si>
  <si>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</si>
  <si>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</si>
  <si>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</si>
  <si>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</si>
  <si>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</si>
  <si>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</si>
  <si>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</si>
  <si>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</si>
  <si>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</si>
  <si>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</si>
  <si>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</si>
  <si>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</si>
  <si>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</si>
  <si>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</si>
  <si>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</si>
  <si>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</si>
  <si>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</si>
  <si>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</si>
  <si>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</si>
  <si>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</si>
  <si>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</si>
  <si>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</si>
  <si>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</si>
  <si>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</si>
  <si>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</si>
  <si>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</si>
  <si>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</si>
  <si>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</si>
  <si>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</si>
  <si>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</si>
  <si>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</si>
  <si>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</si>
  <si>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</si>
  <si>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</si>
  <si>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</si>
  <si>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</si>
  <si>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</si>
  <si>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</si>
  <si>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</si>
  <si>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</si>
  <si>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</si>
  <si>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</si>
  <si>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</si>
  <si>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</si>
  <si>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</si>
  <si>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</si>
  <si>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</si>
  <si>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</si>
  <si>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</si>
  <si>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</si>
  <si>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</si>
  <si>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</si>
  <si>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</si>
  <si>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</si>
  <si>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</si>
  <si>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</si>
  <si>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</si>
  <si>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</si>
  <si>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</si>
  <si>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</si>
  <si>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</si>
  <si>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</si>
  <si>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</si>
  <si>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</si>
  <si>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</si>
  <si>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</si>
  <si>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</si>
  <si>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</si>
  <si>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</si>
  <si>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</si>
  <si>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</si>
  <si>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</si>
  <si>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</si>
  <si>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</si>
  <si>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</si>
  <si>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</si>
  <si>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</si>
  <si>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</si>
  <si>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</si>
  <si>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</si>
  <si>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</si>
  <si>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</si>
  <si>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</si>
  <si>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</si>
  <si>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</si>
  <si>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</si>
  <si>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</si>
  <si>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</si>
  <si>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</si>
  <si>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</si>
  <si>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</si>
  <si>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</si>
  <si>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</si>
  <si>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</si>
  <si>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</si>
  <si>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</si>
  <si>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</si>
  <si>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</si>
  <si>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</si>
  <si>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</si>
  <si>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</si>
  <si>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</si>
  <si>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</si>
  <si>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</si>
  <si>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</si>
  <si>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</si>
  <si>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</si>
  <si>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</si>
  <si>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</si>
  <si>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</si>
  <si>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</si>
  <si>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</si>
  <si>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</si>
  <si>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</si>
  <si>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</si>
  <si>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</si>
  <si>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</si>
  <si>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</si>
  <si>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</si>
  <si>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</si>
  <si>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</si>
  <si>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</si>
  <si>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</si>
  <si>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</si>
  <si>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</si>
  <si>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</si>
  <si>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</si>
  <si>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</si>
  <si>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</si>
  <si>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</si>
  <si>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</si>
  <si>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</si>
  <si>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</si>
  <si>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</si>
  <si>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</si>
  <si>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</si>
  <si>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</si>
  <si>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</si>
  <si>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</si>
  <si>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</si>
  <si>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</si>
  <si>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</si>
  <si>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</si>
  <si>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</si>
  <si>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</si>
  <si>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</si>
  <si>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</si>
  <si>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</si>
  <si>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</si>
  <si>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</si>
  <si>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</si>
  <si>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</si>
  <si>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</si>
  <si>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</si>
  <si>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</si>
  <si>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</si>
  <si>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</si>
  <si>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</si>
  <si>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</si>
  <si>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</si>
  <si>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</si>
  <si>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</si>
  <si>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</si>
  <si>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</si>
  <si>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</si>
  <si>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</si>
  <si>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</si>
  <si>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</si>
  <si>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</si>
  <si>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</si>
  <si>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</si>
  <si>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</si>
  <si>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</si>
  <si>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</si>
  <si>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</si>
  <si>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</si>
  <si>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</si>
  <si>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</si>
  <si>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</si>
  <si>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</si>
  <si>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</si>
  <si>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</si>
  <si>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</si>
  <si>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</si>
  <si>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</si>
  <si>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</si>
  <si>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</si>
  <si>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</si>
  <si>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</si>
  <si>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</si>
  <si>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</si>
  <si>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</si>
  <si>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</si>
  <si>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</si>
  <si>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</si>
  <si>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</si>
  <si>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</si>
  <si>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</si>
  <si>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</si>
  <si>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</si>
  <si>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</si>
  <si>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</si>
  <si>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</si>
  <si>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</si>
  <si>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</si>
  <si>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</si>
  <si>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</si>
  <si>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</si>
  <si>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</si>
  <si>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</si>
  <si>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</si>
  <si>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</si>
  <si>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</si>
  <si>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</si>
  <si>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</si>
  <si>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</si>
  <si>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</si>
  <si>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</si>
  <si>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</si>
  <si>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</si>
  <si>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</si>
  <si>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</si>
  <si>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</si>
  <si>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</si>
  <si>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</si>
  <si>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</si>
  <si>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</si>
  <si>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</si>
  <si>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</si>
  <si>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</si>
  <si>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</si>
  <si>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</si>
  <si>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</si>
  <si>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</si>
  <si>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</si>
  <si>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</si>
  <si>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</si>
  <si>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</si>
  <si>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</si>
  <si>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</si>
  <si>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</si>
  <si>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</si>
  <si>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</si>
  <si>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</si>
  <si>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</si>
  <si>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</si>
  <si>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</si>
  <si>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</si>
  <si>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</si>
  <si>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</si>
  <si>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</si>
  <si>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</si>
  <si>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</si>
  <si>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</si>
  <si>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</si>
  <si>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</si>
  <si>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</si>
  <si>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</si>
  <si>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</si>
  <si>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</si>
  <si>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</si>
  <si>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</si>
  <si>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</si>
  <si>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</si>
  <si>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</si>
  <si>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</si>
  <si>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</si>
  <si>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</si>
  <si>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</si>
  <si>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</si>
  <si>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</si>
  <si>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</si>
  <si>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</si>
  <si>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</si>
  <si>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</si>
  <si>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</si>
  <si>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</si>
  <si>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</si>
  <si>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</si>
  <si>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</si>
  <si>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</si>
  <si>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</si>
  <si>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</si>
  <si>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</si>
  <si>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</si>
  <si>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</si>
  <si>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</si>
  <si>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</si>
  <si>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</si>
  <si>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</si>
  <si>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</si>
  <si>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</si>
  <si>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</si>
  <si>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</si>
  <si>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</si>
  <si>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</si>
  <si>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</si>
  <si>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</si>
  <si>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</si>
  <si>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</si>
  <si>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</si>
  <si>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</si>
  <si>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</si>
  <si>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</si>
  <si>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</si>
  <si>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</si>
  <si>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</si>
  <si>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</si>
  <si>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</si>
  <si>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</si>
  <si>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</si>
  <si>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</si>
  <si>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</si>
  <si>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</si>
  <si>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</si>
  <si>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</si>
  <si>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</si>
  <si>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</si>
  <si>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</si>
  <si>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</si>
  <si>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</si>
  <si>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</si>
  <si>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</si>
  <si>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</si>
  <si>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</si>
  <si>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</si>
  <si>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</si>
  <si>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</si>
  <si>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</si>
  <si>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</si>
  <si>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</si>
  <si>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</si>
  <si>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</si>
  <si>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</si>
  <si>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</si>
  <si>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</si>
  <si>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</si>
  <si>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</si>
  <si>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</si>
  <si>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</si>
  <si>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</si>
  <si>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</si>
  <si>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</si>
  <si>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</si>
  <si>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</si>
  <si>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</si>
  <si>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</si>
  <si>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</si>
  <si>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</si>
  <si>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</si>
  <si>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</si>
  <si>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</si>
  <si>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</si>
  <si>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</si>
  <si>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</si>
  <si>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</si>
  <si>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</si>
  <si>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</si>
  <si>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</si>
  <si>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</si>
  <si>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</si>
  <si>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</si>
  <si>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</si>
  <si>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</si>
  <si>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</si>
  <si>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</si>
  <si>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</si>
  <si>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</si>
  <si>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</si>
  <si>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</si>
  <si>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</si>
  <si>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</si>
  <si>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</si>
  <si>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</si>
  <si>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</si>
  <si>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</si>
  <si>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</si>
  <si>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</si>
  <si>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</si>
  <si>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</si>
  <si>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</si>
  <si>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</si>
  <si>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</si>
  <si>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</si>
  <si>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</si>
  <si>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</si>
  <si>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</si>
  <si>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</si>
  <si>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</si>
  <si>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</si>
  <si>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</si>
  <si>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</si>
  <si>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</si>
  <si>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</si>
  <si>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</si>
  <si>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</si>
  <si>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</si>
  <si>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</si>
  <si>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</si>
  <si>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</si>
  <si>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</si>
  <si>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</si>
  <si>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</si>
  <si>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</si>
  <si>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</si>
  <si>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</si>
  <si>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</si>
  <si>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</si>
  <si>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</si>
  <si>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</si>
  <si>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</si>
  <si>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</si>
  <si>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</si>
  <si>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</si>
  <si>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</si>
  <si>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</si>
  <si>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</si>
  <si>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</si>
  <si>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</si>
  <si>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</si>
  <si>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</si>
  <si>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</si>
  <si>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</si>
  <si>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</si>
  <si>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</si>
  <si>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</si>
  <si>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</si>
  <si>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</si>
  <si>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</si>
  <si>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</si>
  <si>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</si>
  <si>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</si>
  <si>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</si>
  <si>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</si>
  <si>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</si>
  <si>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</si>
  <si>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</si>
  <si>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</si>
  <si>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</si>
  <si>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</si>
  <si>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</si>
  <si>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</si>
  <si>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</si>
  <si>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</si>
  <si>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</si>
  <si>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</si>
  <si>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</si>
  <si>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</si>
  <si>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</si>
  <si>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</si>
  <si>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</si>
  <si>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</si>
  <si>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</si>
  <si>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</si>
  <si>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</si>
  <si>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</si>
  <si>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</si>
  <si>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</si>
  <si>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</si>
  <si>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</si>
  <si>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</si>
  <si>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</si>
  <si>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</si>
  <si>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</si>
  <si>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</si>
  <si>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</si>
  <si>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</si>
  <si>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</si>
  <si>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</si>
  <si>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</si>
  <si>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</si>
  <si>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</si>
  <si>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</si>
  <si>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</si>
  <si>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</si>
  <si>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</si>
  <si>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</si>
  <si>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</si>
  <si>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</si>
  <si>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</si>
  <si>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</si>
  <si>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</si>
  <si>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</si>
  <si>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</si>
  <si>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</si>
  <si>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</si>
  <si>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</si>
  <si>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</si>
  <si>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</si>
  <si>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</si>
  <si>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</si>
  <si>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</si>
  <si>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</si>
  <si>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</si>
  <si>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</si>
  <si>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</si>
  <si>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</si>
  <si>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</si>
  <si>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</si>
  <si>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</si>
  <si>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</si>
  <si>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</si>
  <si>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</si>
  <si>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</si>
  <si>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</si>
  <si>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</si>
  <si>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</si>
  <si>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</si>
  <si>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</si>
  <si>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</si>
  <si>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</si>
  <si>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</si>
  <si>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</si>
  <si>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</si>
  <si>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</si>
  <si>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</si>
  <si>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</si>
  <si>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</si>
  <si>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</si>
  <si>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</si>
  <si>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</si>
  <si>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</si>
  <si>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</si>
  <si>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</si>
  <si>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</si>
  <si>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</si>
  <si>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</si>
  <si>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</si>
  <si>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</si>
  <si>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</si>
  <si>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</si>
  <si>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</si>
  <si>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</si>
  <si>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</si>
  <si>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</si>
  <si>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</si>
  <si>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</si>
  <si>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</si>
  <si>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</si>
  <si>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</si>
  <si>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</si>
  <si>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</si>
  <si>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</si>
  <si>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</si>
  <si>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</si>
  <si>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</si>
  <si>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</si>
  <si>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</si>
  <si>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</si>
  <si>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</si>
  <si>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</si>
  <si>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</si>
  <si>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</si>
  <si>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</si>
  <si>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</si>
  <si>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</si>
  <si>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</si>
  <si>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</si>
  <si>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</si>
  <si>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</si>
  <si>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</si>
  <si>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</si>
  <si>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</si>
  <si>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</si>
  <si>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</si>
  <si>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</si>
  <si>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</si>
  <si>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</si>
  <si>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</si>
  <si>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</si>
  <si>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</si>
  <si>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</si>
  <si>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</si>
  <si>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</si>
  <si>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</si>
  <si>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</si>
  <si>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</si>
  <si>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</si>
  <si>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</si>
  <si>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</si>
  <si>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</si>
  <si>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</si>
  <si>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</si>
  <si>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</si>
  <si>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</si>
  <si>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</si>
  <si>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</si>
  <si>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</si>
  <si>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</si>
  <si>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</si>
  <si>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</si>
  <si>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</si>
  <si>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</si>
  <si>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</si>
  <si>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</si>
  <si>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</si>
  <si>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</si>
  <si>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</si>
  <si>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</si>
  <si>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</si>
  <si>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</si>
  <si>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</si>
  <si>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</si>
  <si>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</si>
  <si>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</si>
  <si>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</si>
  <si>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</si>
  <si>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</si>
  <si>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</si>
  <si>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</si>
  <si>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</si>
  <si>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</si>
  <si>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</si>
  <si>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</si>
  <si>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</si>
  <si>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</si>
  <si>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</si>
  <si>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</si>
  <si>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</si>
  <si>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</si>
  <si>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</si>
  <si>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</si>
  <si>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</si>
  <si>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</si>
  <si>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</si>
  <si>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</si>
  <si>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</si>
  <si>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</si>
  <si>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</si>
  <si>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</si>
  <si>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</si>
  <si>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</si>
  <si>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</si>
  <si>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</si>
  <si>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</si>
  <si>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</si>
  <si>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</si>
  <si>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</si>
  <si>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</si>
  <si>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</si>
  <si>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</si>
  <si>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</si>
  <si>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</si>
  <si>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</si>
  <si>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</si>
  <si>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</si>
  <si>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</si>
  <si>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</si>
  <si>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</si>
  <si>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</si>
  <si>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</si>
  <si>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</si>
  <si>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</si>
  <si>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</si>
  <si>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</si>
  <si>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</si>
  <si>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</si>
  <si>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</si>
  <si>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</si>
  <si>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</si>
  <si>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</si>
  <si>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</si>
  <si>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</si>
  <si>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</si>
  <si>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</si>
  <si>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</si>
  <si>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</si>
  <si>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</si>
  <si>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</si>
  <si>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</si>
  <si>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</si>
  <si>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</si>
  <si>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</si>
  <si>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</si>
  <si>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</si>
  <si>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</si>
  <si>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</si>
  <si>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</si>
  <si>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</si>
  <si>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</si>
  <si>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</si>
  <si>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</si>
  <si>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</si>
  <si>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</si>
  <si>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</si>
  <si>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</si>
  <si>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</si>
  <si>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</si>
  <si>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</si>
  <si>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</si>
  <si>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</si>
  <si>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</si>
  <si>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</si>
  <si>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</si>
  <si>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</si>
  <si>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</si>
  <si>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</si>
  <si>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</si>
  <si>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</si>
  <si>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</si>
  <si>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</si>
  <si>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</si>
  <si>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</si>
  <si>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</si>
  <si>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</si>
  <si>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</si>
  <si>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</si>
  <si>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</si>
  <si>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</si>
  <si>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</si>
  <si>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</si>
  <si>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</si>
  <si>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</si>
  <si>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</si>
  <si>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</si>
  <si>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</si>
  <si>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</si>
  <si>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</si>
  <si>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</si>
  <si>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</si>
  <si>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</si>
  <si>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</si>
  <si>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</si>
  <si>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</si>
  <si>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</si>
  <si>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</si>
  <si>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</si>
  <si>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</si>
  <si>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</si>
  <si>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</si>
  <si>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</si>
  <si>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</si>
  <si>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</si>
  <si>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</si>
  <si>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</si>
  <si>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</si>
  <si>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</si>
  <si>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</si>
  <si>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</si>
  <si>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</si>
  <si>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</si>
  <si>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</si>
  <si>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</si>
  <si>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</si>
  <si>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</si>
  <si>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</si>
  <si>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</si>
  <si>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</si>
  <si>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</si>
  <si>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</si>
  <si>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</si>
  <si>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</si>
  <si>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</si>
  <si>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</si>
  <si>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</si>
  <si>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</si>
  <si>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</si>
  <si>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</si>
  <si>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</si>
  <si>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</si>
  <si>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</si>
  <si>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</si>
  <si>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</si>
  <si>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</si>
  <si>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</si>
  <si>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</si>
  <si>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</si>
  <si>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</si>
  <si>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</si>
  <si>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</si>
  <si>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</si>
  <si>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</si>
  <si>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</si>
  <si>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</si>
  <si>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</si>
  <si>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</si>
  <si>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</si>
  <si>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</si>
  <si>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</si>
  <si>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</si>
  <si>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</si>
  <si>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</si>
  <si>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</si>
  <si>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</si>
  <si>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</si>
  <si>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</si>
  <si>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</si>
  <si>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</si>
  <si>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</si>
  <si>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</si>
  <si>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</si>
  <si>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</si>
  <si>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</si>
  <si>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</si>
  <si>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</si>
  <si>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</si>
  <si>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</si>
  <si>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</si>
  <si>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</si>
  <si>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</si>
  <si>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</si>
  <si>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</si>
  <si>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</si>
  <si>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</si>
  <si>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</si>
  <si>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</si>
  <si>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</si>
  <si>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</si>
  <si>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</si>
  <si>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</si>
  <si>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</si>
  <si>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</si>
  <si>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</si>
  <si>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</si>
  <si>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</si>
  <si>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</si>
  <si>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</si>
  <si>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</si>
  <si>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</si>
  <si>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</si>
  <si>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</si>
  <si>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</si>
  <si>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</si>
  <si>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</si>
  <si>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</si>
  <si>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</si>
  <si>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</si>
  <si>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</si>
  <si>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</si>
  <si>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</si>
  <si>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</si>
  <si>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</si>
  <si>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</si>
  <si>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</si>
  <si>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</si>
  <si>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</si>
  <si>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</si>
  <si>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</si>
  <si>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</si>
  <si>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</si>
  <si>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</si>
  <si>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</si>
  <si>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</si>
  <si>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</si>
  <si>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</si>
  <si>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</si>
  <si>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</si>
  <si>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</si>
  <si>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</si>
  <si>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</si>
  <si>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</si>
  <si>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</si>
  <si>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</si>
  <si>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</si>
  <si>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</si>
  <si>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</si>
  <si>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</si>
  <si>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</si>
  <si>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</si>
  <si>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</si>
  <si>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</si>
  <si>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</si>
  <si>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</si>
  <si>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</si>
  <si>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</si>
  <si>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</si>
  <si>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</si>
  <si>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</si>
  <si>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</si>
  <si>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</si>
  <si>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</si>
  <si>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</si>
  <si>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</si>
  <si>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</si>
  <si>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</si>
  <si>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</si>
  <si>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</si>
  <si>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</si>
  <si>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</si>
  <si>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</si>
  <si>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</si>
  <si>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</si>
  <si>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</si>
  <si>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</si>
  <si>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</si>
  <si>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</si>
  <si>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</si>
  <si>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</si>
  <si>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</si>
  <si>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</si>
  <si>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</si>
  <si>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</si>
  <si>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</si>
  <si>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</si>
  <si>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</si>
  <si>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</si>
  <si>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</si>
  <si>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</si>
  <si>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</si>
  <si>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</si>
  <si>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</si>
  <si>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</si>
  <si>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</si>
  <si>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</si>
  <si>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</si>
  <si>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</si>
  <si>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</si>
  <si>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</si>
  <si>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</si>
  <si>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</si>
  <si>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</si>
  <si>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</si>
  <si>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</si>
  <si>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</si>
  <si>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</si>
  <si>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</si>
  <si>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</si>
  <si>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</si>
  <si>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</si>
  <si>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</si>
  <si>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</si>
  <si>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</si>
  <si>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</si>
  <si>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</si>
  <si>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</si>
  <si>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</si>
  <si>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</si>
  <si>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</si>
  <si>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</si>
  <si>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</si>
  <si>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</si>
  <si>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</si>
  <si>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</si>
  <si>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</si>
  <si>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</si>
  <si>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</si>
  <si>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</si>
  <si>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</si>
  <si>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</si>
  <si>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</si>
  <si>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</si>
  <si>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</si>
  <si>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</si>
  <si>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</si>
  <si>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</si>
  <si>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</si>
  <si>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</si>
  <si>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</si>
  <si>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</si>
  <si>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</si>
  <si>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</si>
  <si>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</si>
  <si>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</si>
  <si>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</si>
  <si>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</si>
  <si>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</si>
  <si>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</si>
  <si>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</si>
  <si>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</si>
  <si>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</si>
  <si>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</si>
  <si>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</si>
  <si>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</si>
  <si>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</si>
  <si>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</si>
  <si>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</si>
  <si>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</si>
  <si>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</si>
  <si>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</si>
  <si>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</si>
  <si>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</si>
  <si>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</si>
  <si>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</si>
  <si>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</si>
  <si>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</si>
  <si>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</si>
  <si>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</si>
  <si>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</si>
  <si>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</si>
  <si>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</si>
  <si>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</si>
  <si>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</si>
  <si>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</si>
  <si>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</si>
  <si>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</si>
  <si>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</si>
  <si>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</si>
  <si>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</si>
  <si>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</si>
  <si>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</si>
  <si>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</si>
  <si>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</si>
  <si>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</si>
  <si>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</si>
  <si>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</si>
  <si>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</si>
  <si>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</si>
  <si>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</si>
  <si>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</si>
  <si>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</si>
  <si>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</si>
  <si>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</si>
  <si>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</si>
  <si>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</si>
  <si>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</si>
  <si>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</si>
  <si>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</si>
  <si>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</si>
  <si>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</si>
  <si>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</si>
  <si>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</si>
  <si>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</si>
  <si>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</si>
  <si>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</si>
  <si>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</si>
  <si>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</si>
  <si>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</si>
  <si>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</si>
  <si>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</si>
  <si>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</si>
  <si>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</si>
  <si>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</si>
  <si>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</si>
  <si>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</si>
  <si>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</si>
  <si>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</si>
  <si>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</si>
  <si>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</si>
  <si>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</si>
  <si>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</si>
  <si>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</si>
  <si>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</si>
  <si>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</si>
  <si>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</si>
  <si>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</si>
  <si>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</si>
  <si>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</si>
  <si>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</si>
  <si>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</si>
  <si>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</si>
  <si>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</si>
  <si>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</si>
  <si>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</si>
  <si>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</si>
  <si>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</si>
  <si>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</si>
  <si>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</si>
  <si>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</si>
  <si>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</si>
  <si>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</si>
  <si>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</si>
  <si>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</si>
  <si>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</si>
  <si>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</si>
  <si>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</si>
  <si>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</si>
  <si>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</si>
  <si>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</si>
  <si>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</si>
  <si>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</si>
  <si>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</si>
  <si>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</si>
  <si>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</si>
  <si>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</si>
  <si>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</si>
  <si>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</si>
  <si>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</si>
  <si>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</si>
  <si>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</si>
  <si>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</si>
  <si>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</si>
  <si>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</si>
  <si>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</si>
  <si>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</si>
  <si>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</si>
  <si>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</si>
  <si>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</si>
  <si>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</si>
  <si>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</si>
  <si>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</si>
  <si>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</si>
  <si>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</si>
  <si>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</si>
  <si>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</si>
  <si>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</si>
  <si>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</si>
  <si>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</si>
  <si>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</si>
  <si>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</si>
  <si>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</si>
  <si>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</si>
  <si>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</si>
  <si>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</si>
  <si>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</si>
  <si>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</si>
  <si>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</si>
  <si>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</si>
  <si>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</si>
  <si>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</si>
  <si>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</si>
  <si>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</si>
  <si>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</si>
  <si>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</si>
  <si>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</si>
  <si>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</si>
  <si>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</si>
  <si>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</si>
  <si>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</si>
  <si>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</si>
  <si>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</si>
  <si>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</si>
  <si>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</si>
  <si>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</si>
  <si>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</si>
  <si>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</si>
  <si>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</si>
  <si>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</si>
  <si>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</si>
  <si>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</si>
  <si>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</si>
  <si>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</si>
  <si>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</si>
  <si>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</si>
  <si>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</si>
  <si>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</si>
  <si>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</si>
  <si>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</si>
  <si>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</si>
  <si>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</si>
  <si>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</si>
  <si>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</si>
  <si>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</si>
  <si>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</si>
  <si>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</si>
  <si>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</si>
  <si>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</si>
  <si>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</si>
  <si>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</si>
  <si>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</si>
  <si>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</si>
  <si>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</si>
  <si>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</si>
  <si>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</si>
  <si>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</si>
  <si>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</si>
  <si>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</si>
  <si>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</si>
  <si>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</si>
  <si>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</si>
  <si>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</si>
  <si>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</si>
  <si>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</si>
  <si>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</si>
  <si>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</si>
  <si>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</si>
  <si>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</si>
  <si>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</si>
  <si>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</si>
  <si>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</si>
  <si>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</si>
  <si>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</si>
  <si>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</si>
  <si>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</si>
  <si>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</si>
  <si>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</si>
  <si>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</si>
  <si>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</si>
  <si>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</si>
  <si>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</si>
  <si>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</si>
  <si>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</si>
  <si>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</si>
  <si>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</si>
  <si>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</si>
  <si>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</si>
  <si>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</si>
  <si>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</si>
  <si>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</si>
  <si>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</si>
  <si>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</si>
  <si>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</si>
  <si>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</si>
  <si>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</si>
  <si>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</si>
  <si>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</si>
  <si>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</si>
  <si>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</si>
  <si>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</si>
  <si>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</si>
  <si>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</si>
  <si>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</si>
  <si>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</si>
  <si>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</si>
  <si>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</si>
  <si>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</si>
  <si>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</si>
  <si>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</si>
  <si>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</si>
  <si>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</si>
  <si>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</si>
  <si>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</si>
  <si>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</si>
  <si>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</si>
  <si>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</si>
  <si>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</si>
  <si>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</si>
  <si>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</si>
  <si>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</si>
  <si>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</si>
  <si>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</si>
  <si>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</si>
  <si>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</si>
  <si>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</si>
  <si>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</si>
  <si>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</si>
  <si>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</si>
  <si>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</si>
  <si>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</si>
  <si>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</si>
  <si>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</si>
  <si>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</si>
  <si>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</si>
  <si>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</si>
  <si>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</si>
  <si>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</si>
  <si>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</si>
  <si>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</si>
  <si>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</si>
  <si>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</si>
  <si>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</si>
  <si>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</si>
  <si>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</si>
  <si>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</si>
  <si>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</si>
  <si>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</si>
  <si>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</si>
  <si>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</si>
  <si>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</si>
  <si>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</si>
  <si>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</si>
  <si>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</si>
  <si>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</si>
  <si>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</si>
  <si>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</si>
  <si>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</si>
  <si>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</si>
  <si>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</si>
  <si>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</si>
  <si>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</si>
  <si>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</si>
  <si>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</si>
  <si>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</si>
  <si>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</si>
  <si>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</si>
  <si>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</si>
  <si>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</si>
  <si>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</si>
  <si>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</si>
  <si>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</si>
  <si>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</si>
  <si>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</si>
  <si>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</si>
  <si>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</si>
  <si>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</si>
  <si>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</si>
  <si>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</si>
  <si>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</si>
  <si>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</si>
  <si>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</si>
  <si>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</si>
  <si>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</si>
  <si>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</si>
  <si>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</si>
  <si>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</si>
  <si>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</si>
  <si>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</si>
  <si>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</si>
  <si>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</si>
  <si>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</si>
  <si>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</si>
  <si>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</si>
  <si>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</si>
  <si>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</si>
  <si>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</si>
  <si>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</si>
  <si>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</si>
  <si>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</si>
  <si>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</si>
  <si>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</si>
  <si>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</si>
  <si>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</si>
  <si>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</si>
  <si>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</si>
  <si>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</si>
  <si>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</si>
  <si>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</si>
  <si>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</si>
  <si>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</si>
  <si>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</si>
  <si>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</si>
  <si>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</si>
  <si>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</si>
  <si>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</si>
  <si>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</si>
  <si>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</si>
  <si>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</si>
  <si>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</si>
  <si>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</si>
  <si>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</si>
  <si>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</si>
  <si>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</si>
  <si>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</si>
  <si>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</si>
  <si>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</si>
  <si>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</si>
  <si>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</si>
  <si>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</si>
  <si>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</si>
  <si>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</si>
  <si>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</si>
  <si>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</si>
  <si>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</si>
  <si>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</si>
  <si>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</si>
  <si>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</si>
  <si>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</si>
  <si>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</si>
  <si>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</si>
  <si>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</si>
  <si>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</si>
  <si>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</si>
  <si>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</si>
  <si>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</si>
  <si>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</si>
  <si>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</si>
  <si>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</si>
  <si>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</si>
  <si>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</si>
  <si>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</si>
  <si>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</si>
  <si>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</si>
  <si>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</si>
  <si>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</si>
  <si>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</si>
  <si>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</si>
  <si>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</si>
  <si>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</si>
  <si>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</si>
  <si>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</si>
  <si>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</si>
  <si>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</si>
  <si>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</si>
  <si>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</si>
  <si>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</si>
  <si>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</si>
  <si>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</si>
  <si>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</si>
  <si>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</si>
  <si>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</si>
  <si>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</si>
  <si>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</si>
  <si>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</si>
  <si>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</si>
  <si>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</si>
  <si>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</si>
  <si>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</si>
  <si>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</si>
  <si>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</si>
  <si>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</si>
  <si>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</si>
  <si>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</si>
  <si>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</si>
  <si>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</si>
  <si>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</si>
  <si>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</si>
  <si>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</si>
  <si>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</si>
  <si>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</si>
  <si>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</si>
  <si>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</si>
  <si>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</si>
  <si>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</si>
  <si>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</si>
  <si>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</si>
  <si>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</si>
  <si>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</si>
  <si>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</si>
  <si>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</si>
  <si>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</si>
  <si>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</si>
  <si>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</si>
  <si>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</si>
  <si>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</si>
  <si>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</si>
  <si>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</si>
  <si>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</si>
  <si>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</si>
  <si>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</si>
  <si>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</si>
  <si>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</si>
  <si>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</si>
  <si>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</si>
  <si>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</si>
  <si>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</si>
  <si>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</si>
  <si>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</si>
  <si>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</si>
  <si>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</si>
  <si>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</si>
  <si>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</si>
  <si>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</si>
  <si>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</si>
  <si>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</si>
  <si>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</si>
  <si>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</si>
  <si>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</si>
  <si>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</si>
  <si>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</si>
  <si>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</si>
  <si>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</si>
  <si>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</si>
  <si>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</si>
  <si>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</si>
  <si>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</si>
  <si>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</si>
  <si>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</si>
  <si>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</si>
  <si>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</si>
  <si>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</si>
  <si>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</si>
  <si>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</si>
  <si>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</si>
  <si>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</si>
  <si>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</si>
  <si>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</si>
  <si>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</si>
  <si>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</si>
  <si>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</si>
  <si>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</si>
  <si>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</si>
  <si>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</si>
  <si>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</si>
  <si>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</si>
  <si>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</si>
  <si>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</si>
  <si>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</si>
  <si>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</si>
  <si>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</si>
  <si>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</si>
  <si>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</si>
  <si>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</si>
  <si>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</si>
  <si>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</si>
  <si>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</si>
  <si>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</si>
  <si>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</si>
  <si>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</si>
  <si>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</si>
  <si>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</si>
  <si>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</si>
  <si>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</si>
  <si>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</si>
  <si>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</si>
  <si>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</si>
  <si>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</si>
  <si>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</si>
  <si>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</si>
  <si>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</si>
  <si>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</si>
  <si>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</si>
  <si>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</si>
  <si>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</si>
  <si>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</si>
  <si>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</si>
  <si>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</si>
  <si>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</si>
  <si>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</si>
  <si>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</si>
  <si>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</si>
  <si>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</si>
  <si>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</si>
  <si>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</si>
  <si>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</si>
  <si>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</si>
  <si>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</si>
  <si>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</si>
  <si>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</si>
  <si>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</si>
  <si>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</si>
  <si>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</si>
  <si>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</si>
  <si>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</si>
  <si>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</si>
  <si>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</si>
  <si>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</si>
  <si>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</si>
  <si>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</si>
  <si>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</si>
  <si>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</si>
  <si>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</si>
  <si>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</si>
  <si>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</si>
  <si>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</si>
  <si>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</si>
  <si>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</si>
  <si>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</si>
  <si>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</si>
  <si>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</si>
  <si>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</si>
  <si>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</si>
  <si>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</si>
  <si>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</si>
  <si>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</si>
  <si>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</si>
  <si>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</si>
  <si>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</si>
  <si>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</si>
  <si>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</si>
  <si>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</si>
  <si>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</si>
  <si>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</si>
  <si>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</si>
  <si>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</si>
  <si>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</si>
  <si>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</si>
  <si>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</si>
  <si>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</si>
  <si>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</si>
  <si>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</si>
  <si>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</si>
  <si>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</si>
  <si>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</si>
  <si>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</si>
  <si>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</si>
  <si>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</si>
  <si>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</si>
  <si>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</si>
  <si>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</si>
  <si>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</si>
  <si>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</si>
  <si>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</si>
  <si>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</si>
  <si>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</si>
  <si>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</si>
  <si>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</si>
  <si>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</si>
  <si>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</si>
  <si>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</si>
  <si>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</si>
  <si>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</si>
  <si>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</si>
  <si>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</si>
  <si>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</si>
  <si>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</si>
  <si>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</si>
  <si>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</si>
  <si>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</si>
  <si>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</si>
  <si>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</si>
  <si>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</si>
  <si>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</si>
  <si>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</si>
  <si>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</si>
  <si>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</si>
  <si>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</si>
  <si>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</si>
  <si>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</si>
  <si>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</si>
  <si>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</si>
  <si>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</si>
  <si>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</si>
  <si>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</si>
  <si>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</si>
  <si>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</si>
  <si>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</si>
  <si>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</si>
  <si>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</si>
  <si>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</si>
  <si>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</si>
  <si>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</si>
  <si>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</si>
  <si>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</si>
  <si>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</si>
  <si>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</si>
  <si>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</si>
  <si>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</si>
  <si>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</si>
  <si>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</si>
  <si>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</si>
  <si>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</si>
  <si>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</si>
  <si>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</si>
  <si>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</si>
  <si>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</si>
  <si>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</si>
  <si>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</si>
  <si>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</si>
  <si>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</si>
  <si>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</si>
  <si>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</si>
  <si>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</si>
  <si>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</si>
  <si>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</si>
  <si>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</si>
  <si>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</si>
  <si>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</si>
  <si>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</si>
  <si>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</si>
  <si>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</si>
  <si>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</si>
  <si>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</si>
  <si>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</si>
  <si>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</si>
  <si>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</si>
  <si>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</si>
  <si>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</si>
  <si>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</si>
  <si>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</si>
  <si>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</si>
  <si>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</si>
  <si>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</si>
  <si>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</si>
  <si>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</si>
  <si>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</si>
  <si>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</si>
  <si>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</si>
  <si>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</si>
  <si>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</si>
  <si>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</si>
  <si>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</si>
  <si>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</si>
  <si>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</si>
  <si>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</si>
  <si>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</si>
  <si>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</si>
  <si>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</si>
  <si>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</si>
  <si>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</si>
  <si>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</si>
  <si>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</si>
  <si>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</si>
  <si>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</si>
  <si>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</si>
  <si>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</si>
  <si>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</si>
  <si>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</si>
  <si>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</si>
  <si>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</si>
  <si>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</si>
  <si>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</si>
  <si>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</si>
  <si>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</si>
  <si>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</si>
  <si>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</si>
  <si>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</si>
  <si>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</si>
  <si>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</si>
  <si>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</si>
  <si>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</si>
  <si>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</si>
  <si>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</si>
  <si>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</si>
  <si>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</si>
  <si>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</si>
  <si>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</si>
  <si>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</si>
  <si>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</si>
  <si>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</si>
  <si>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</si>
  <si>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</si>
  <si>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</si>
  <si>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</si>
  <si>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</si>
  <si>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</si>
  <si>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</si>
  <si>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</si>
  <si>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</si>
  <si>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</si>
  <si>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</si>
  <si>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</si>
  <si>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</si>
  <si>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</si>
  <si>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</si>
  <si>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</si>
  <si>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</si>
  <si>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</si>
  <si>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</si>
  <si>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</si>
  <si>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</si>
  <si>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</si>
  <si>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</si>
  <si>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</si>
  <si>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</si>
  <si>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</si>
  <si>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</si>
  <si>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</si>
  <si>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</si>
  <si>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</si>
  <si>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</si>
  <si>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</si>
  <si>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</si>
  <si>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</si>
  <si>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</si>
  <si>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</si>
  <si>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</si>
  <si>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</si>
  <si>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</si>
  <si>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</si>
  <si>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</si>
  <si>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</si>
  <si>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</si>
  <si>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</si>
  <si>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</si>
  <si>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</si>
  <si>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</si>
  <si>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</si>
  <si>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</si>
  <si>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</si>
  <si>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</si>
  <si>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</si>
  <si>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</si>
  <si>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</si>
  <si>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</si>
  <si>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</si>
  <si>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</si>
  <si>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</si>
  <si>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</si>
  <si>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</si>
  <si>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</si>
  <si>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</si>
  <si>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</si>
  <si>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</si>
  <si>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</si>
  <si>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</si>
  <si>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</si>
  <si>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</si>
  <si>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</si>
  <si>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</si>
  <si>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</si>
  <si>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</si>
  <si>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</si>
  <si>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</si>
  <si>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</si>
  <si>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</si>
  <si>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</si>
  <si>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</si>
  <si>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</si>
  <si>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</si>
  <si>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</si>
  <si>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</si>
  <si>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</si>
  <si>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</si>
  <si>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</si>
  <si>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</si>
  <si>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</si>
  <si>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</si>
  <si>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</si>
  <si>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</si>
  <si>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</si>
  <si>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</si>
  <si>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</si>
  <si>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</si>
  <si>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</si>
  <si>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</si>
  <si>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</si>
  <si>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</si>
  <si>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</si>
  <si>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</si>
  <si>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</si>
  <si>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</si>
  <si>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</si>
  <si>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</si>
  <si>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</si>
  <si>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</si>
  <si>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</si>
  <si>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</si>
  <si>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</si>
  <si>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</si>
  <si>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</si>
  <si>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</si>
  <si>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</si>
  <si>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</si>
  <si>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</si>
  <si>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</si>
  <si>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</si>
  <si>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</si>
  <si>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</si>
  <si>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</si>
  <si>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</si>
  <si>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</si>
  <si>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</si>
  <si>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</si>
  <si>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</si>
  <si>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</si>
  <si>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</si>
  <si>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</si>
  <si>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</si>
  <si>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</si>
  <si>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</si>
  <si>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</si>
  <si>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</si>
  <si>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</si>
  <si>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</si>
  <si>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</si>
  <si>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</si>
  <si>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</si>
  <si>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</si>
  <si>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</si>
  <si>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</si>
  <si>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</si>
  <si>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</si>
  <si>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</si>
  <si>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</si>
  <si>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</si>
  <si>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</si>
  <si>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</si>
  <si>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</si>
  <si>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</si>
  <si>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</si>
  <si>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</si>
  <si>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</si>
  <si>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</si>
  <si>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</si>
  <si>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</si>
  <si>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</si>
  <si>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</si>
  <si>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</si>
  <si>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</si>
  <si>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</si>
  <si>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</si>
  <si>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</si>
  <si>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</si>
  <si>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</si>
  <si>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</si>
  <si>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</si>
  <si>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</si>
  <si>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</si>
  <si>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</si>
  <si>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</si>
  <si>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</si>
  <si>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</si>
  <si>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</si>
  <si>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</si>
  <si>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</si>
  <si>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</si>
  <si>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</si>
  <si>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</si>
  <si>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</si>
  <si>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</si>
  <si>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</si>
  <si>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</si>
  <si>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</si>
  <si>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</si>
  <si>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</si>
  <si>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</si>
  <si>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</si>
  <si>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</si>
  <si>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</si>
  <si>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</si>
  <si>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</si>
  <si>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</si>
  <si>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</si>
  <si>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</si>
  <si>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</si>
  <si>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</si>
  <si>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</si>
  <si>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</si>
  <si>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</si>
  <si>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</si>
  <si>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</si>
  <si>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</si>
  <si>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</si>
  <si>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</si>
  <si>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</si>
  <si>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</si>
  <si>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</si>
  <si>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</si>
  <si>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</si>
  <si>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</si>
  <si>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</si>
  <si>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</si>
  <si>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</si>
  <si>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</si>
  <si>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</si>
  <si>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</si>
  <si>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</si>
  <si>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</si>
  <si>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</si>
  <si>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</si>
  <si>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</si>
  <si>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</si>
  <si>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</si>
  <si>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</si>
  <si>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</si>
  <si>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</si>
  <si>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</si>
  <si>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</si>
  <si>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</si>
  <si>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</si>
  <si>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</si>
  <si>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</si>
  <si>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</si>
  <si>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</si>
  <si>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</si>
  <si>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</si>
  <si>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</si>
  <si>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</si>
  <si>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</si>
  <si>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</si>
  <si>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</si>
  <si>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</si>
  <si>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</si>
  <si>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</si>
  <si>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</si>
  <si>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</si>
  <si>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</si>
  <si>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</si>
  <si>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</si>
  <si>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</si>
  <si>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</si>
  <si>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</si>
  <si>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</si>
  <si>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</si>
  <si>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</si>
  <si>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</si>
  <si>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</si>
  <si>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</si>
  <si>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</si>
  <si>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</si>
  <si>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</si>
  <si>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</si>
  <si>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</si>
  <si>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</si>
  <si>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</si>
  <si>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</si>
  <si>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</si>
  <si>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</si>
  <si>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</si>
  <si>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</si>
  <si>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</si>
  <si>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</si>
  <si>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</si>
  <si>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</si>
  <si>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</si>
  <si>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</si>
  <si>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</si>
  <si>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</si>
  <si>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</si>
  <si>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</si>
  <si>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</si>
  <si>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</si>
  <si>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</si>
  <si>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</si>
  <si>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</si>
  <si>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</si>
  <si>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</si>
  <si>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</si>
  <si>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</si>
  <si>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</si>
  <si>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</si>
  <si>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</si>
  <si>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</si>
  <si>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</si>
  <si>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</si>
  <si>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</si>
  <si>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</si>
  <si>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</si>
  <si>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</si>
  <si>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</si>
  <si>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</si>
  <si>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</si>
  <si>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</si>
  <si>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</si>
  <si>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</si>
  <si>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</si>
  <si>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</si>
  <si>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</si>
  <si>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</si>
  <si>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</si>
  <si>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</si>
  <si>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</si>
  <si>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</si>
  <si>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</si>
  <si>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</si>
  <si>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</si>
  <si>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</si>
  <si>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</si>
  <si>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</si>
  <si>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</si>
  <si>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</si>
  <si>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</si>
  <si>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</si>
  <si>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</si>
  <si>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</si>
  <si>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</si>
  <si>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</si>
  <si>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</si>
  <si>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</si>
  <si>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</si>
  <si>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</si>
  <si>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</si>
  <si>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</si>
  <si>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</si>
  <si>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</si>
  <si>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</si>
  <si>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</si>
  <si>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</si>
  <si>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</si>
  <si>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</si>
  <si>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</si>
  <si>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</si>
  <si>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</si>
  <si>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</si>
  <si>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</si>
  <si>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</si>
  <si>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</si>
  <si>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</si>
  <si>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</si>
  <si>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</si>
  <si>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</si>
  <si>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</si>
  <si>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</si>
  <si>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</si>
  <si>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</si>
  <si>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</si>
  <si>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</si>
  <si>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</si>
  <si>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</si>
  <si>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</si>
  <si>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</si>
  <si>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</si>
  <si>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</si>
  <si>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</si>
  <si>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</si>
  <si>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</si>
  <si>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</si>
  <si>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</si>
  <si>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</si>
  <si>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</si>
  <si>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</si>
  <si>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</si>
  <si>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</si>
  <si>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</si>
  <si>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</si>
  <si>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</si>
  <si>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</si>
  <si>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</si>
  <si>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</si>
  <si>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</si>
  <si>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</si>
  <si>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</si>
  <si>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</si>
  <si>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</si>
  <si>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</si>
  <si>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</si>
  <si>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</si>
  <si>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</si>
  <si>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</si>
  <si>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</si>
  <si>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</si>
  <si>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</si>
  <si>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</si>
  <si>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</si>
  <si>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</si>
  <si>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</si>
  <si>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</si>
  <si>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</si>
  <si>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</si>
  <si>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</si>
  <si>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</si>
  <si>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</si>
  <si>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</si>
  <si>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</si>
  <si>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</si>
  <si>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</si>
  <si>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</si>
  <si>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</si>
  <si>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</si>
  <si>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</si>
  <si>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</si>
  <si>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</si>
  <si>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</si>
  <si>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</si>
  <si>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</si>
  <si>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</si>
  <si>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</si>
  <si>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</si>
  <si>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</si>
  <si>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</si>
  <si>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</si>
  <si>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</si>
  <si>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</si>
  <si>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</si>
  <si>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</si>
  <si>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</si>
  <si>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</si>
  <si>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</si>
  <si>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</si>
  <si>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</si>
  <si>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</si>
  <si>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</si>
  <si>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</si>
  <si>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</si>
  <si>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</si>
  <si>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</si>
  <si>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</si>
  <si>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</si>
  <si>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</si>
  <si>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</si>
  <si>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</si>
  <si>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</si>
  <si>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</si>
  <si>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</si>
  <si>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</si>
  <si>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</si>
  <si>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</si>
  <si>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</si>
  <si>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</si>
  <si>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</si>
  <si>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</si>
  <si>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</si>
  <si>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</si>
  <si>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</si>
  <si>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</si>
  <si>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</si>
  <si>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</si>
  <si>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</si>
  <si>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</si>
  <si>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</si>
  <si>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</si>
  <si>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</si>
  <si>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</si>
  <si>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60 mins </t>
  </si>
  <si>
    <t>PCM-20251007-00001235</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</si>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</sst>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274.55544837962952</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45937.503874305556</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45937.503874305556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45937.503874305556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45937.503874305556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45937.503874305556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45937.503874305556</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45937.503874305556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45937.503874305556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45937.503874305556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45937.503874305556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45937.503874305556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45937.503874305556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45937.503874305556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45937.503874305556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45937.503874305556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45937.503874305556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45937.503874305556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45937.503874305556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45937.503874305556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45937.503874305556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45937.503874305556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45937.503874305556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45937.503874305556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45937.503874305556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45937.503874305556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45937.503874305556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45937.503874305556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45937.503874305556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45937.503874305556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45937.503874305556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45937.503874305556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45937.503874305556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45937.503874305556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45937.503874305556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45937.503874305556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45937.503874305556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45937.503874305556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45937.503874305556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45937.503874305556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45937.503874305556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45937.503874305556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45937.503874305556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45937.503874305556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45937.503874305556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45937.503874305556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45937.503874305556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45937.503874305556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45937.503874305556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45937.503874305556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45937.503874305556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45937.503874305556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45937.503874305556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45937.503874305556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45937.503874305556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45937.503874305556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45937.503874305556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45937.503874305556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45937.503874305556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45937.503874305556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45937.503874305556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45937.503874305556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45937.503874305556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45937.503874305556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45937.503874305556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45937.503874305556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45937.503874305556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45937.503874305556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45937.503874305556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45937.503874305556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45937.503874305556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45937.503874305556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45937.503874305556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45937.503874305556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45937.503874305556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45937.503874305556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45937.503874305556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45937.503874305556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45937.503874305556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45937.503874305556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45937.503874305556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45937.503874305556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45937.503874305556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45937.503874305556</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45937.503874305556</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45937.503874305556</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45937.503874305556</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130.77679097222426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112.50403634259419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0.1082493055582745</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45937.503874305556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45937.503874305556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45937.503874305556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45937.503874305556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45937.503874305556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45937.503874305556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45937.503874305556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45937.503874305556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45937.503874305556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45937.503874305556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45937.503874305556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45937.503874305556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45937.503874305556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45937.503874305556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45937.503874305556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45937.503874305556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45937.503874305556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45937.503874305556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45937.503874305556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45937.503874305556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45937.503874305556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45937.503874305556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45937.503874305556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45937.503874305556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45937.503874305556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45937.503874305556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45937.503874305556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45937.503874305556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45937.503874305556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45937.503874305556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45937.503874305556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45937.503874305556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45937.503874305556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45937.503874305556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45937.503874305556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45937.503874305556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45937.503874305556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45937.503874305556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45937.503874305556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45937.503874305556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45937.503874305556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45937.503874305556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45937.503874305556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45937.503874305556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45937.503874305556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45937.503874305556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45937.503874305556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45937.503874305556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45937.503874305556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45937.503874305556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45937.503874305556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45937.503874305556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45937.503874305556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45937.503874305556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45937.503874305556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45937.503874305556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45937.503874305556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45937.503874305556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45937.503874305556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45937.503874305556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45937.503874305556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45937.503874305556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45937.503874305556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45937.503874305556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45937.503874305556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45937.503874305556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45937.503874305556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45937.503874305556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45937.503874305556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45937.503874305556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45937.503874305556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45937.503874305556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45937.503874305556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45937.503874305556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45937.503874305556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45937.503874305556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45937.503874305556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45937.503874305556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45937.503874305556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45937.503874305556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45937.503874305556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45937.503874305556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45937.503874305556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45937.503874305556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45937.503874305556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45937.503874305556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45937.503874305556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45937.503874305556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45937.503874305556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45937.503874305556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45937.503874305556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45937.503874305556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45937.503874305556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45937.503874305556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45937.503874305556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45937.503874305556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45937.503874305556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45937.503874305556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45937.503874305556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45937.503874305556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45937.503874305556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45937.503874305556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45937.503874305556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45937.503874305556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45937.503874305556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45937.503874305556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45937.503874305556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45937.503874305556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45937.503874305556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45937.503874305556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45937.503874305556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45937.503874305556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45937.503874305556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45937.503874305556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45937.503874305556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45937.503874305556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45937.503874305556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45937.503874305556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45937.503874305556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45937.503874305556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45937.503874305556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45937.503874305556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45937.503874305556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45937.503874305556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45937.503874305556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45937.503874305556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45937.503874305556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45937.503874305556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45937.503874305556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45937.503874305556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45937.503874305556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45937.503874305556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45937.503874305556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45937.503874305556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45937.503874305556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45937.503874305556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45937.503874305556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45937.503874305556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45937.503874305556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45937.503874305556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45937.503874305556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45937.503874305556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45937.503874305556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45937.503874305556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45937.503874305556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45937.503874305556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45937.503874305556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45937.503874305556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45937.503874305556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45937.503874305556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45937.503874305556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45937.503874305556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45937.503874305556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45937.503874305556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45937.503874305556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45937.503874305556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45937.503874305556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45937.503874305556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45937.503874305556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45937.503874305556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45937.503874305556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45937.503874305556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45937.503874305556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45937.503874305556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45937.503874305556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45937.503874305556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45937.503874305556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45937.503874305556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45937.503874305556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45937.503874305556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45937.503874305556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45937.503874305556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45937.503874305556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45937.503874305556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45937.503874305556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45937.503874305556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45937.503874305556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45937.503874305556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45937.503874305556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45937.503874305556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45937.503874305556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45937.503874305556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45937.503874305556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45937.503874305556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45937.503874305556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45937.503874305556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45937.503874305556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45937.503874305556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45937.503874305556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45937.503874305556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45937.503874305556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45937.503874305556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45937.503874305556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45937.503874305556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45937.503874305556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45937.503874305556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45937.503874305556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45937.503874305556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45937.503874305556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45937.503874305556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45937.503874305556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45937.503874305556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45937.503874305556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45937.503874305556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45937.503874305556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45937.503874305556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45937.503874305556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45937.503874305556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45937.503874305556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45937.503874305556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45937.503874305556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45937.503874305556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45937.503874305556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45937.503874305556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45937.503874305556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45937.503874305556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45937.503874305556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45937.503874305556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45937.503874305556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45937.503874305556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45937.503874305556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45937.503874305556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45937.503874305556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45937.503874305556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45937.503874305556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45937.503874305556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45937.503874305556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45937.503874305556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45937.503874305556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45937.503874305556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45937.503874305556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45937.503874305556</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45937.503874305556</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45937.503874305556</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45937.503874305556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45937.503874305556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45937.503874305556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45937.503874305556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45937.503874305556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45937.503874305556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45937.503874305556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45937.503874305556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45937.503874305556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45937.503874305556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45937.503874305556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45937.503874305556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45937.503874305556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45937.503874305556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45937.503874305556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45937.503874305556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45937.503874305556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45937.503874305556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45937.503874305556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45937.503874305556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45937.503874305556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45937.503874305556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45937.503874305556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45937.503874305556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45937.503874305556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45937.503874305556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45937.503874305556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45937.503874305556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45937.503874305556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45937.503874305556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45937.503874305556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45937.503874305556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45937.503874305556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45937.503874305556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45937.503874305556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45937.503874305556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45937.503874305556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45937.503874305556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45937.503874305556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45937.503874305556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45937.503874305556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45937.503874305556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45937.503874305556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45937.503874305556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45937.503874305556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45937.503874305556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45937.503874305556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45937.503874305556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45937.503874305556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45937.503874305556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45937.503874305556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45937.503874305556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45937.503874305556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45937.503874305556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45937.503874305556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45937.503874305556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45937.503874305556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45937.503874305556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45937.503874305556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45937.503874305556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45937.503874305556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45937.503874305556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45937.503874305556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45937.503874305556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45937.503874305556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45937.503874305556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45937.503874305556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45937.503874305556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45937.503874305556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45937.503874305556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45937.503874305556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45937.503874305556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45937.503874305556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45937.503874305556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45937.503874305556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45937.503874305556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45937.503874305556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45937.503874305556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45937.503874305556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45937.503874305556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45937.503874305556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45937.503874305556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45937.503874305556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45937.503874305556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45937.503874305556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45937.503874305556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45937.503874305556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45937.503874305556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45937.503874305556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45937.503874305556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45937.503874305556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45937.503874305556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45937.503874305556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45937.503874305556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45937.503874305556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45937.503874305556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45937.503874305556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45937.503874305556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45937.503874305556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45937.503874305556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45937.503874305556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45937.503874305556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45937.503874305556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45937.503874305556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45937.503874305556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45937.503874305556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45937.503874305556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45937.503874305556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45937.503874305556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45937.503874305556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45937.503874305556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45937.503874305556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45937.503874305556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45937.503874305556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45937.503874305556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45937.503874305556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45937.503874305556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45937.503874305556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45937.503874305556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45937.503874305556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45937.503874305556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45937.503874305556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45937.503874305556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45937.503874305556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45937.503874305556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45937.503874305556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45937.503874305556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45937.503874305556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45937.503874305556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45937.503874305556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45937.503874305556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45937.503874305556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45937.503874305556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45937.503874305556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45937.503874305556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45937.503874305556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45937.503874305556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45937.503874305556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45937.503874305556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45937.503874305556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45937.503874305556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45937.503874305556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45937.503874305556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45937.503874305556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45937.503874305556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45937.503874305556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45937.503874305556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45937.503874305556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45937.503874305556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45937.503874305556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45937.503874305556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45937.503874305556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45937.503874305556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45937.503874305556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45937.503874305556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45937.503874305556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45937.503874305556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45937.503874305556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45937.503874305556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45937.503874305556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45937.503874305556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45937.503874305556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45937.503874305556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45937.503874305556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45937.503874305556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45937.503874305556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45937.503874305556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45937.503874305556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45937.503874305556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45937.503874305556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45937.503874305556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45937.503874305556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45937.503874305556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45937.503874305556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45937.503874305556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45937.503874305556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45937.503874305556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45937.503874305556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45937.503874305556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45937.503874305556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45937.503874305556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45937.503874305556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45937.503874305556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45937.503874305556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45937.503874305556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45937.503874305556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45937.503874305556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45937.503874305556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45937.503874305556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45937.503874305556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45937.503874305556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45937.503874305556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45937.503874305556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45937.503874305556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45937.503874305556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45937.503874305556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45937.503874305556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45937.503874305556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45937.503874305556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45937.503874305556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45937.503874305556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45937.503874305556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45937.503874305556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45937.503874305556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45937.503874305556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45937.503874305556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45937.503874305556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45937.503874305556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45937.503874305556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45937.503874305556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45937.503874305556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45937.503874305556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45937.503874305556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45937.503874305556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45937.503874305556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45937.503874305556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45937.503874305556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45937.503874305556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45937.503874305556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45937.503874305556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45937.503874305556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45937.503874305556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45937.503874305556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45937.503874305556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45937.503874305556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45937.503874305556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45937.503874305556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45937.503874305556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45937.503874305556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45937.503874305556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45937.503874305556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45937.503874305556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45937.503874305556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45937.503874305556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45937.503874305556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45937.503874305556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45937.503874305556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45937.503874305556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45937.503874305556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45937.503874305556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45937.503874305556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45937.503874305556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45937.503874305556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45937.503874305556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45937.503874305556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45937.503874305556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45937.503874305556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45937.503874305556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45937.503874305556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45937.503874305556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45937.503874305556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45937.503874305556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45937.503874305556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45937.503874305556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45937.503874305556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45937.503874305556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45937.503874305556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45937.503874305556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45937.503874305556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45937.503874305556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45937.503874305556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45937.503874305556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45937.503874305556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45937.503874305556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45937.503874305556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45937.503874305556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45937.503874305556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45937.503874305556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45937.503874305556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45937.503874305556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45937.503874305556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45937.503874305556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45937.503874305556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45937.503874305556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45937.503874305556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45937.503874305556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45937.503874305556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45937.503874305556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45937.503874305556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45937.503874305556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45937.503874305556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45937.503874305556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45937.503874305556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45937.503874305556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45937.503874305556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45937.503874305556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45937.503874305556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45937.503874305556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45937.503874305556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45937.503874305556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45937.503874305556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45937.503874305556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45937.503874305556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45937.503874305556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45937.503874305556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45937.503874305556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45937.503874305556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45937.503874305556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45937.503874305556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45937.503874305556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45937.503874305556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45937.503874305556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45937.503874305556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45937.503874305556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45937.503874305556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45937.503874305556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45937.503874305556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45937.503874305556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45937.503874305556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45937.503874305556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45937.503874305556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45937.503874305556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45937.503874305556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45937.503874305556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45937.503874305556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45937.503874305556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45937.503874305556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45937.503874305556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45937.503874305556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45937.503874305556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45937.503874305556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45937.503874305556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45937.503874305556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45937.503874305556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45937.503874305556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45937.503874305556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45937.503874305556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45937.503874305556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45937.503874305556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45937.503874305556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45937.503874305556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45937.503874305556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45937.503874305556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45937.503874305556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45937.503874305556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45937.503874305556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45937.503874305556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45937.503874305556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45937.503874305556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45937.503874305556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45937.503874305556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45937.503874305556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45937.503874305556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45937.503874305556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45937.503874305556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45937.503874305556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45937.503874305556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45937.503874305556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45937.503874305556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45937.503874305556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45937.503874305556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45937.503874305556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45937.503874305556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45937.503874305556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45937.503874305556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45937.503874305556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45937.503874305556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45937.503874305556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45937.503874305556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45937.503874305556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45937.503874305556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45937.503874305556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45937.503874305556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45937.503874305556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45937.503874305556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45937.503874305556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45937.503874305556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45937.503874305556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45937.503874305556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45937.503874305556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45937.503874305556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45937.503874305556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45937.503874305556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45937.503874305556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45937.503874305556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45937.503874305556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45937.503874305556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45937.503874305556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45937.503874305556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45937.503874305556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45937.503874305556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45937.503874305556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45937.503874305556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45937.503874305556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45937.503874305556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45937.503874305556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45937.503874305556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45937.503874305556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45937.503874305556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45937.503874305556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45937.503874305556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45937.503874305556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45937.503874305556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45937.503874305556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45937.503874305556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45937.503874305556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45937.503874305556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45937.503874305556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45937.503874305556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45937.503874305556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45937.503874305556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45937.503874305556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45937.503874305556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45937.503874305556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45937.503874305556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45937.503874305556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45937.503874305556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45937.503874305556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45937.503874305556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45937.503874305556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45937.503874305556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45937.503874305556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45937.503874305556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45937.503874305556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45937.503874305556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45937.503874305556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45937.503874305556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45937.503874305556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45937.503874305556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45937.503874305556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45937.503874305556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45937.503874305556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45937.503874305556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45937.503874305556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45937.503874305556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45937.503874305556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45937.503874305556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45937.503874305556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45937.503874305556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45937.503874305556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45937.503874305556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45937.503874305556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45937.503874305556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45937.503874305556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45937.503874305556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45937.503874305556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45937.503874305556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45937.503874305556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45937.503874305556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45937.503874305556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45937.503874305556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45937.503874305556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45937.503874305556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45937.503874305556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45937.503874305556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45937.503874305556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45937.503874305556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45937.503874305556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45937.503874305556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45937.503874305556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45937.503874305556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45937.503874305556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45937.503874305556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45937.503874305556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45937.503874305556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45937.503874305556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45937.503874305556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45937.503874305556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45937.503874305556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45937.503874305556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45937.503874305556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45937.503874305556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45937.503874305556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45937.503874305556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45937.503874305556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45937.503874305556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45937.503874305556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45937.503874305556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45937.503874305556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45937.503874305556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45937.503874305556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45937.503874305556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45937.503874305556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45937.503874305556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45937.503874305556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45937.503874305556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45937.503874305556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45937.503874305556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45937.503874305556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45937.503874305556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45937.503874305556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45937.503874305556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45937.503874305556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45937.503874305556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45937.503874305556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45937.503874305556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45937.503874305556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45937.503874305556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45937.503874305556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45937.503874305556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45937.503874305556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45937.503874305556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45937.503874305556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45937.503874305556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45937.503874305556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45937.503874305556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45937.503874305556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45937.503874305556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45937.503874305556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45937.503874305556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45937.503874305556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45937.503874305556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45937.503874305556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45937.503874305556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45937.503874305556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45937.503874305556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45937.503874305556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45937.503874305556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45937.503874305556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45937.503874305556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45937.503874305556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45937.503874305556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45937.503874305556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45937.503874305556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45937.503874305556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45937.503874305556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45937.503874305556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45937.503874305556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45937.503874305556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45937.503874305556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45937.503874305556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45937.503874305556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45937.503874305556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45937.503874305556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45937.503874305556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45937.503874305556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45937.503874305556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45937.503874305556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45937.503874305556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45937.503874305556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45937.503874305556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45937.503874305556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45937.503874305556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45937.503874305556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45937.503874305556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45937.503874305556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45937.503874305556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45937.503874305556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45937.503874305556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45937.503874305556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45937.503874305556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45937.503874305556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45937.503874305556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45937.503874305556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45937.503874305556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45937.503874305556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45937.503874305556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45937.503874305556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45937.503874305556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45937.503874305556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45937.503874305556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45937.503874305556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45937.503874305556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45937.503874305556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45937.503874305556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45937.503874305556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45937.503874305556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45937.503874305556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45937.503874305556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45937.503874305556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45937.503874305556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45937.503874305556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45937.503874305556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45937.503874305556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45937.503874305556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45937.503874305556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45937.503874305556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45937.503874305556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45937.503874305556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45937.503874305556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45937.503874305556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45937.503874305556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45937.503874305556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45937.503874305556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45937.503874305556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45937.503874305556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45937.503874305556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45937.503874305556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45937.503874305556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45937.503874305556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45937.503874305556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45937.503874305556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45937.503874305556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45937.503874305556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45937.503874305556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45937.503874305556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45937.503874305556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45937.503874305556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45937.503874305556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45937.503874305556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45937.503874305556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45937.503874305556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45937.503874305556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45937.503874305556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45937.503874305556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45937.503874305556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45937.503874305556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45937.503874305556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45937.503874305556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45937.503874305556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45937.503874305556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45937.503874305556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45937.503874305556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45937.503874305556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45937.503874305556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45937.503874305556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45937.503874305556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45937.503874305556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45937.503874305556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45937.503874305556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45937.503874305556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45937.503874305556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45937.503874305556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45937.503874305556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45937.503874305556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45937.503874305556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45937.503874305556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45937.503874305556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45937.503874305556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45937.503874305556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45937.503874305556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45937.503874305556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45937.503874305556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45937.503874305556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45937.503874305556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45937.503874305556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45937.503874305556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45937.503874305556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45937.503874305556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45937.503874305556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45937.503874305556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45937.503874305556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45937.503874305556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45937.503874305556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45937.503874305556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45937.503874305556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45937.503874305556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45937.503874305556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45937.503874305556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45937.503874305556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45937.503874305556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45937.503874305556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45937.503874305556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45937.503874305556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45937.503874305556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45937.503874305556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45937.503874305556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45937.503874305556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45937.503874305556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45937.503874305556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45937.503874305556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45937.503874305556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45937.503874305556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45937.503874305556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45937.503874305556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45937.503874305556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45937.503874305556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45937.503874305556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45937.503874305556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45937.503874305556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45937.503874305556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45937.503874305556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45937.503874305556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45937.503874305556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45937.503874305556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45937.503874305556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45937.503874305556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45937.503874305556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45937.503874305556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45937.503874305556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45937.503874305556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45937.503874305556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45937.503874305556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45937.503874305556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45937.503874305556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45937.503874305556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45937.503874305556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45937.503874305556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45937.503874305556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45937.503874305556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45937.503874305556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45937.503874305556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45937.503874305556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45937.503874305556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45937.503874305556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45937.503874305556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45937.503874305556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45937.503874305556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45937.503874305556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45937.503874305556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45937.503874305556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45937.503874305556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45937.503874305556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45937.503874305556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45937.503874305556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45937.503874305556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45937.503874305556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45937.503874305556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45937.503874305556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45937.503874305556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45937.503874305556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45937.503874305556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45937.503874305556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45937.503874305556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45937.503874305556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45937.503874305556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45937.503874305556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45937.503874305556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45937.503874305556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45937.503874305556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45937.503874305556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45937.503874305556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45937.503874305556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45937.503874305556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45937.503874305556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45937.503874305556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45937.503874305556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45937.503874305556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45937.503874305556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45937.503874305556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45937.503874305556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45937.503874305556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45937.503874305556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45937.503874305556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45937.503874305556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45937.503874305556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45937.503874305556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45937.503874305556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45937.503874305556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45937.503874305556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45937.503874305556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45937.503874305556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45937.503874305556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45937.503874305556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45937.503874305556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45937.503874305556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45937.503874305556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45937.503874305556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45937.503874305556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45937.503874305556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45937.503874305556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45937.503874305556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45937.503874305556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45937.503874305556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45937.503874305556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45937.503874305556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45937.503874305556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45937.503874305556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45937.503874305556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45937.503874305556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45937.503874305556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45937.503874305556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45937.503874305556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45937.503874305556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45937.503874305556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45937.503874305556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45937.503874305556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45937.503874305556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45937.503874305556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45937.503874305556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45937.503874305556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45937.503874305556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45937.503874305556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45937.503874305556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45937.503874305556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45937.503874305556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45937.503874305556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45937.503874305556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45937.503874305556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45937.503874305556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45937.503874305556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45937.503874305556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45937.503874305556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45937.503874305556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45937.503874305556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45937.503874305556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45937.503874305556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45937.503874305556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45937.503874305556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45937.503874305556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45937.503874305556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45937.503874305556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45937.503874305556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45937.503874305556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45937.503874305556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45937.503874305556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45937.503874305556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45937.503874305556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45937.503874305556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45937.503874305556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45937.503874305556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45937.503874305556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45937.503874305556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45937.503874305556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45937.503874305556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45937.503874305556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45937.503874305556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45937.503874305556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45937.503874305556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45937.503874305556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45937.503874305556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45937.503874305556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45937.503874305556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45937.503874305556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45937.503874305556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45937.503874305556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45937.503874305556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45937.503874305556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45937.503874305556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45937.503874305556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45937.503874305556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45937.503874305556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45937.503874305556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45937.503874305556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45937.503874305556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45937.503874305556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45937.503874305556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45937.503874305556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45937.503874305556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45937.503874305556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45937.503874305556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45937.503874305556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45937.503874305556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45937.503874305556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45937.503874305556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45937.503874305556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45937.503874305556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45937.503874305556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45937.503874305556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45937.503874305556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45937.503874305556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45937.503874305556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45937.503874305556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45937.503874305556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45937.503874305556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45937.503874305556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45937.503874305556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45937.503874305556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45937.503874305556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45937.503874305556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45937.503874305556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45937.503874305556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45937.503874305556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45937.503874305556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45937.503874305556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45937.503874305556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45937.503874305556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45937.503874305556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45937.503874305556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45937.503874305556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45937.503874305556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45937.503874305556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45937.503874305556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45937.503874305556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45937.503874305556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45937.503874305556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45937.503874305556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45937.503874305556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45937.503874305556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45937.503874305556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45937.503874305556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45937.503874305556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45937.503874305556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45937.503874305556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45937.503874305556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45937.503874305556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45937.503874305556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45937.503874305556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45937.503874305556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45937.503874305556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45937.503874305556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45937.503874305556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45937.503874305556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45937.503874305556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45937.503874305556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45937.503874305556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45937.503874305556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45937.503874305556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45937.503874305556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45937.503874305556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45937.503874305556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45937.503874305556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45937.503874305556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45937.503874305556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45937.503874305556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45937.503874305556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45937.503874305556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45937.503874305556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45937.503874305556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45937.503874305556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45937.503874305556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45937.503874305556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45937.503874305556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45937.503874305556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45937.503874305556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45937.503874305556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45937.503874305556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45937.503874305556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45937.503874305556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45937.503874305556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45937.503874305556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45937.503874305556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45937.503874305556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45937.503874305556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45937.503874305556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45937.503874305556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45937.503874305556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45937.503874305556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45937.503874305556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45937.503874305556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45937.503874305556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45937.503874305556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45937.503874305556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45937.503874305556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45937.503874305556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45937.503874305556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45937.503874305556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45937.503874305556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45937.503874305556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45937.503874305556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45937.503874305556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45937.503874305556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45937.503874305556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45937.503874305556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45937.503874305556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45937.503874305556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45937.503874305556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45937.503874305556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45937.503874305556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45937.503874305556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45937.503874305556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45937.503874305556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45937.503874305556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45937.503874305556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45937.503874305556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45937.503874305556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45937.503874305556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45937.503874305556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45937.503874305556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45937.503874305556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45937.503874305556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45937.503874305556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45937.503874305556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45937.503874305556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45937.503874305556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45937.503874305556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45937.503874305556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45937.503874305556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45937.503874305556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45937.503874305556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45937.503874305556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45937.503874305556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45937.503874305556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45937.503874305556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45937.503874305556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45937.503874305556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45937.503874305556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45937.503874305556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45937.503874305556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45937.503874305556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45937.503874305556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45937.503874305556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45937.503874305556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45937.503874305556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45937.503874305556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45937.503874305556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45937.503874305556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45937.503874305556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45937.503874305556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45937.503874305556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45937.503874305556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45937.503874305556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45937.503874305556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45937.503874305556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45937.503874305556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45937.503874305556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45937.503874305556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45937.503874305556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45937.503874305556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45937.503874305556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45937.503874305556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45937.503874305556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45937.503874305556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45937.503874305556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45937.503874305556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45937.503874305556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45937.503874305556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45937.503874305556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45937.503874305556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45937.503874305556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45937.503874305556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45937.503874305556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45937.503874305556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45937.503874305556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45937.503874305556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45937.503874305556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45937.503874305556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45937.503874305556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45937.503874305556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45937.503874305556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45937.503874305556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45937.503874305556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45937.503874305556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45937.503874305556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45937.503874305556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45937.503874305556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45937.503874305556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45937.503874305556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45937.503874305556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45937.503874305556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45937.503874305556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45937.503874305556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45937.503874305556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45937.503874305556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45937.503874305556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45937.503874305556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45937.503874305556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45937.503874305556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45937.503874305556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45937.503874305556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45937.503874305556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45937.503874305556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45937.503874305556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45937.503874305556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45937.503874305556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45937.503874305556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45937.503874305556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45937.503874305556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45937.503874305556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45937.503874305556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45937.503874305556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45937.503874305556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45937.503874305556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45937.503874305556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45937.503874305556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45937.503874305556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45937.503874305556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45937.503874305556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45937.503874305556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45937.503874305556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45937.503874305556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45937.503874305556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45937.503874305556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45937.503874305556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45937.503874305556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45937.503874305556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45937.503874305556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45937.503874305556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45937.503874305556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45937.503874305556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45937.503874305556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45937.503874305556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45937.503874305556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45937.503874305556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45937.503874305556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45937.503874305556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45937.503874305556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45937.503874305556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45937.503874305556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45937.503874305556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45937.503874305556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45937.503874305556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45937.503874305556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45937.503874305556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45937.503874305556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45937.503874305556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45937.503874305556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45937.503874305556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45937.503874305556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45937.503874305556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45937.503874305556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45937.503874305556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45937.503874305556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45937.503874305556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45937.503874305556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45937.503874305556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45937.503874305556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45937.503874305556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45937.503874305556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45937.503874305556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45937.503874305556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45937.503874305556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45937.503874305556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45937.503874305556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45937.503874305556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45937.503874305556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45937.503874305556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45937.503874305556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45937.503874305556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45937.503874305556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45937.503874305556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45937.503874305556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45937.503874305556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45937.503874305556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45937.503874305556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45937.503874305556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45937.503874305556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45937.503874305556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45937.503874305556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45937.503874305556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45937.503874305556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45937.503874305556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45937.503874305556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45937.503874305556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45937.503874305556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45937.503874305556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45937.503874305556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45937.503874305556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45937.503874305556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45937.503874305556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45937.503874305556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45937.503874305556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45937.503874305556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45937.503874305556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45937.503874305556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45937.503874305556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45937.503874305556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45937.503874305556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45937.503874305556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45937.503874305556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45937.503874305556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45937.503874305556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45937.503874305556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45937.503874305556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45937.503874305556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45937.503874305556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45937.503874305556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45937.503874305556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45937.503874305556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45937.503874305556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45937.503874305556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45937.503874305556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45937.503874305556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45937.503874305556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45937.503874305556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45937.503874305556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45937.503874305556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45937.503874305556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45937.503874305556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45937.503874305556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45937.503874305556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45937.503874305556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45937.503874305556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45937.503874305556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45937.503874305556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45937.503874305556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45937.503874305556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45937.503874305556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45937.503874305556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45937.503874305556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45937.503874305556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45937.503874305556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45937.503874305556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45937.503874305556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45937.503874305556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45937.503874305556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45937.503874305556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45937.503874305556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45937.503874305556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45937.503874305556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45937.503874305556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45937.503874305556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45937.503874305556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45937.503874305556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45937.503874305556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45937.503874305556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45937.503874305556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45937.503874305556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45937.503874305556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45937.503874305556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45937.503874305556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45937.503874305556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45937.503874305556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45937.503874305556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45937.503874305556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45937.503874305556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45937.503874305556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45937.503874305556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45937.503874305556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45937.503874305556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45937.503874305556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45937.503874305556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45937.503874305556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45937.503874305556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45937.503874305556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45937.503874305556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45937.503874305556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45937.503874305556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45937.503874305556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45937.503874305556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45937.503874305556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45937.503874305556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45937.503874305556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45937.503874305556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45937.503874305556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45937.503874305556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45937.503874305556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45937.503874305556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45937.503874305556</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45937.503874305556</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234.02315671295946</v>
      </c>
      <c r="H2" s="105">
        <v>45703.474768518521</v>
      </c>
      <c r="I2" s="102" t="str">
        <f>IFERROR(VLOOKUP(D2,DB!A:F,6,0),"")</f>
        <v>SCECO</v>
      </c>
      <c r="J2" s="102" t="str">
        <f>IFERROR(VLOOKUP(D2,DB!A:G,7,0),"")</f>
        <v>Dead</v>
      </c>
      <c r="K2" s="107" t="s">
        <v>39053</v>
      </c>
      <c r="L2" s="99" t="str">
        <f>IFERROR(VLOOKUP(D2,DB!A:I,9,0),"")</f>
        <v>Latis</v>
      </c>
    </row>
    <row r="3" spans="1:16" ht="23.25" customHeight="1">
      <c r="A3" s="102" t="s">
        <v>39054</v>
      </c>
      <c r="B3" s="102" t="str">
        <f>IFERROR(VLOOKUP(D3,DB!A:K,11,0),"")</f>
        <v>R4</v>
      </c>
      <c r="C3" s="103">
        <v>2</v>
      </c>
      <c r="D3" s="99" t="s">
        <v>25891</v>
      </c>
      <c r="E3" s="104" t="s">
        <v>38964</v>
      </c>
      <c r="F3" s="105">
        <v>45935.156944444447</v>
      </c>
      <c r="G3" s="106">
        <f ca="1">IFERROR(NOW()-F3,"")</f>
        <v>2.3469298611089471</v>
      </c>
      <c r="H3" s="105">
        <v>45935.07104166667</v>
      </c>
      <c r="I3" s="102" t="str">
        <f>IFERROR(VLOOKUP(D3,DB!A:F,6,0),"")</f>
        <v>Generator-SG</v>
      </c>
      <c r="J3" s="102" t="str">
        <f>IFERROR(VLOOKUP(D3,DB!A:G,7,0),"")</f>
        <v>Good</v>
      </c>
      <c r="K3" s="107" t="s">
        <v>39055</v>
      </c>
      <c r="L3" s="99" t="str">
        <f>IFERROR(VLOOKUP(D3,DB!A:I,9,0),"")</f>
        <v>Latis</v>
      </c>
    </row>
    <row r="4" spans="1:16" ht="15" customHeight="1">
      <c r="A4" s="132" t="s">
        <v>39056</v>
      </c>
      <c r="B4" s="132" t="str">
        <f>IFERROR(VLOOKUP(D4,DB!A:K,11,0),"")</f>
        <v>R4</v>
      </c>
      <c r="C4" s="133">
        <v>1</v>
      </c>
      <c r="D4" s="134" t="s">
        <v>36054</v>
      </c>
      <c r="E4" s="135" t="s">
        <v>38964</v>
      </c>
      <c r="F4" s="136">
        <v>45936.764467592591</v>
      </c>
      <c r="G4" s="137">
        <f ca="1">IFERROR(NOW()-F4,"")</f>
        <v>0.73940671296440996</v>
      </c>
      <c r="H4" s="136">
        <v>45936.758773148147</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36759</v>
      </c>
      <c r="E5" s="135" t="s">
        <v>39043</v>
      </c>
      <c r="F5" s="136">
        <v>45937.32916666667</v>
      </c>
      <c r="G5" s="137">
        <f ca="1">IFERROR(NOW()-F5,"")</f>
        <v>0.17470763888559304</v>
      </c>
      <c r="H5" s="136">
        <v>45937.323738425926</v>
      </c>
      <c r="I5" s="132" t="str">
        <f>IFERROR(VLOOKUP(D5,DB!A:F,6,0),"")</f>
        <v>SCECO</v>
      </c>
      <c r="J5" s="132" t="str">
        <f>IFERROR(VLOOKUP(D5,DB!A:G,7,0),"")</f>
        <v>In progress</v>
      </c>
      <c r="K5" s="139" t="s">
        <v>39059</v>
      </c>
      <c r="L5" s="134" t="str">
        <f>IFERROR(VLOOKUP(D5,DB!A:I,9,0),"")</f>
        <v>Latis</v>
      </c>
    </row>
    <row r="6" spans="1:16" ht="15" customHeight="1">
      <c r="A6" s="132"/>
      <c r="B6" s="132" t="str">
        <f>IFERROR(VLOOKUP(D6,DB!A:K,11,0),"")</f>
        <v/>
      </c>
      <c r="C6" s="133"/>
      <c r="D6" s="134"/>
      <c r="E6" s="135"/>
      <c r="F6" s="136"/>
      <c r="G6" s="137">
        <f ca="1">IFERROR(NOW()-F6,"")</f>
        <v>45937.503874305556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45937.503874305556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45937.503874305556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45937.503874305556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45937.503874305556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45937.503874305556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45937.503874305556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45937.503874305556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45937.503874305556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45937.503874305556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45937.503874305556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45937.503874305556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45937.503874305556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45937.503874305556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45937.503874305556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45937.503874305556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45937.503874305556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45937.503874305556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45937.503874305556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45937.503874305556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45937.503874305556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45937.503874305556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45937.503874305556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45937.503874305556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45937.503874305556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45937.503874305556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45937.503874305556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45937.503874305556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45937.503874305556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45937.503874305556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45937.503874305556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45937.503874305556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45937.503874305556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45937.503874305556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45937.503874305556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45937.503874305556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45937.503874305556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45937.503874305556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45937.503874305556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45937.503874305556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45937.503874305556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45937.503874305556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45937.503874305556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45937.503874305556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45937.503874305556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45937.503874305556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45937.503874305556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45937.503874305556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45937.503874305556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45937.503874305556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45937.503874305556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45937.503874305556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45937.503874305556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45937.503874305556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45937.503874305556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45937.503874305556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45937.503874305556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45937.503874305556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45937.503874305556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45937.503874305556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45937.503874305556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45937.503874305556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45937.503874305556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45937.503874305556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45937.503874305556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45937.503874305556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45937.503874305556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45937.503874305556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45937.503874305556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45937.503874305556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45937.503874305556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45937.503874305556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45937.503874305556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45937.503874305556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45937.503874305556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45937.503874305556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45937.503874305556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45937.503874305556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45937.503874305556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45937.503874305556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45937.503874305556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45937.503874305556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45937.503874305556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45937.503874305556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45937.503874305556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45937.503874305556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45937.503874305556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45937.503874305556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45937.503874305556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45937.503874305556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45937.503874305556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45937.503874305556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45937.503874305556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45937.503874305556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45937.503874305556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45937.503874305556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45937.503874305556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45937.503874305556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45937.503874305556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45937.503874305556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45937.503874305556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45937.503874305556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45937.503874305556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45937.503874305556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45937.503874305556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45937.503874305556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45937.503874305556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45937.503874305556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45937.503874305556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45937.503874305556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45937.503874305556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45937.503874305556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45937.503874305556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45937.503874305556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45937.503874305556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45937.503874305556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45937.503874305556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45937.503874305556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45937.503874305556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45937.503874305556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45937.503874305556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45937.503874305556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45937.503874305556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45937.503874305556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45937.503874305556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45937.503874305556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45937.503874305556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45937.503874305556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45937.503874305556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45937.503874305556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45937.503874305556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45937.503874305556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45937.503874305556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45937.503874305556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45937.503874305556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45937.503874305556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45937.503874305556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45937.503874305556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45937.503874305556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45937.503874305556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45937.503874305556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45937.503874305556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45937.503874305556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45937.503874305556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45937.503874305556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45937.503874305556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45937.503874305556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45937.503874305556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45937.503874305556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45937.503874305556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45937.503874305556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45937.503874305556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45937.503874305556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45937.503874305556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45937.503874305556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45937.503874305556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45937.503874305556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45937.503874305556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45937.503874305556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45937.503874305556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45937.503874305556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45937.503874305556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45937.503874305556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45937.503874305556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45937.503874305556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45937.503874305556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45937.503874305556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45937.503874305556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45937.503874305556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45937.503874305556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45937.503874305556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45937.503874305556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45937.503874305556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45937.503874305556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45937.503874305556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45937.503874305556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45937.503874305556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45937.503874305556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45937.503874305556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45937.503874305556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45937.503874305556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45937.503874305556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45937.503874305556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45937.503874305556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45937.503874305556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45937.503874305556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45937.503874305556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45937.503874305556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45937.503874305556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45937.503874305556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45937.503874305556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45937.503874305556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45937.503874305556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45937.503874305556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45937.503874305556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45937.503874305556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45937.503874305556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45937.503874305556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45937.503874305556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45937.503874305556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45937.503874305556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45937.503874305556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45937.503874305556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45937.503874305556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45937.503874305556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45937.503874305556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45937.503874305556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45937.503874305556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45937.503874305556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45937.503874305556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45937.503874305556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45937.503874305556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45937.503874305556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45937.503874305556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45937.503874305556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45937.503874305556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45937.503874305556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45937.503874305556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45937.503874305556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45937.503874305556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45937.503874305556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45937.503874305556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45937.503874305556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45937.503874305556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45937.503874305556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45937.503874305556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45937.503874305556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45937.503874305556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45937.503874305556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45937.503874305556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45937.503874305556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45937.503874305556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45937.503874305556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45937.503874305556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45937.503874305556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45937.503874305556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45937.503874305556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45937.503874305556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45937.503874305556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45937.503874305556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45937.503874305556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45937.503874305556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45937.503874305556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45937.503874305556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45937.503874305556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45937.503874305556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45937.503874305556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45937.503874305556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45937.503874305556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45937.503874305556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45937.503874305556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45937.503874305556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45937.503874305556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45937.503874305556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45937.503874305556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45937.503874305556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45937.503874305556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45937.503874305556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45937.503874305556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45937.503874305556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45937.503874305556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45937.503874305556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45937.503874305556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45937.503874305556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45937.503874305556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45937.503874305556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45937.503874305556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45937.503874305556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45937.503874305556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45937.503874305556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45937.503874305556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45937.503874305556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45937.503874305556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45937.503874305556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45937.503874305556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45937.503874305556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45937.503874305556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45937.503874305556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45937.503874305556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45937.503874305556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45937.503874305556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45937.503874305556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45937.503874305556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45937.503874305556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45937.503874305556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45937.503874305556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45937.503874305556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45937.503874305556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45937.503874305556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45937.503874305556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45937.503874305556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45937.503874305556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45937.503874305556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45937.503874305556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45937.503874305556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45937.503874305556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45937.503874305556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45937.503874305556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45937.503874305556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45937.503874305556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45937.503874305556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45937.503874305556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45937.503874305556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45937.503874305556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45937.503874305556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45937.503874305556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45937.503874305556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45937.503874305556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45937.503874305556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45937.503874305556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45937.503874305556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45937.503874305556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45937.503874305556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45937.503874305556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45937.503874305556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45937.503874305556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45937.503874305556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45937.503874305556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45937.503874305556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45937.503874305556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45937.503874305556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45937.503874305556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45937.503874305556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45937.503874305556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45937.503874305556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45937.503874305556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45937.503874305556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45937.503874305556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45937.503874305556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45937.503874305556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45937.503874305556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45937.503874305556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45937.503874305556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45937.503874305556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45937.503874305556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45937.503874305556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45937.503874305556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45937.503874305556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45937.503874305556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45937.503874305556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45937.503874305556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45937.503874305556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45937.503874305556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45937.503874305556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45937.503874305556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45937.503874305556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45937.503874305556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45937.503874305556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45937.503874305556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45937.503874305556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45937.503874305556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45937.503874305556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45937.503874305556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45937.503874305556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45937.503874305556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45937.503874305556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45937.503874305556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45937.503874305556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45937.503874305556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45937.503874305556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45937.503874305556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45937.503874305556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45937.503874305556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45937.503874305556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45937.503874305556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45937.503874305556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45937.503874305556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45937.503874305556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45937.503874305556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45937.503874305556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45937.503874305556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45937.503874305556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45937.503874305556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45937.503874305556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45937.503874305556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45937.503874305556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45937.503874305556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45937.503874305556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45937.503874305556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45937.503874305556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45937.503874305556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45937.503874305556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45937.503874305556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45937.503874305556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45937.503874305556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45937.503874305556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45937.503874305556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45937.503874305556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45937.503874305556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45937.503874305556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45937.503874305556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45937.503874305556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45937.503874305556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45937.503874305556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45937.503874305556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45937.503874305556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45937.503874305556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45937.503874305556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45937.503874305556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45937.503874305556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45937.503874305556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45937.503874305556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45937.503874305556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45937.503874305556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45937.503874305556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45937.503874305556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45937.503874305556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45937.503874305556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45937.503874305556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45937.503874305556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45937.503874305556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45937.503874305556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45937.503874305556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45937.503874305556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45937.503874305556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45937.503874305556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45937.503874305556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45937.503874305556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45937.503874305556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45937.503874305556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45937.503874305556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45937.503874305556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45937.503874305556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45937.503874305556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45937.503874305556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45937.503874305556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45937.503874305556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45937.503874305556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45937.503874305556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45937.503874305556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45937.503874305556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45937.503874305556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45937.503874305556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45937.503874305556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45937.503874305556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45937.503874305556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45937.503874305556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45937.503874305556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45937.503874305556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45937.503874305556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45937.503874305556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45937.503874305556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45937.503874305556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45937.503874305556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45937.503874305556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45937.503874305556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45937.503874305556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45937.503874305556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45937.503874305556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45937.503874305556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45937.503874305556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45937.503874305556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45937.503874305556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45937.503874305556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45937.503874305556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45937.503874305556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45937.503874305556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45937.503874305556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45937.503874305556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45937.503874305556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45937.503874305556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45937.503874305556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45937.503874305556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45937.503874305556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45937.503874305556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45937.503874305556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45937.503874305556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45937.503874305556</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45937.503874305556</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45937.503874305556</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45937.503874305556</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45937.503874305556</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45937.503874305556</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45937.503874305556</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45937.503874305556</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45.671814120367344</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39043</v>
      </c>
      <c r="F3" s="38">
        <v>45926.188877314817</v>
      </c>
      <c r="G3" s="39">
        <f ca="1">IFERROR(NOW()-F3,"-")</f>
        <v>11.314996990739019</v>
      </c>
      <c r="H3" s="38">
        <v>45926.158159722225</v>
      </c>
      <c r="I3" s="37" t="str">
        <f>IFERROR(VLOOKUP(D3,DB!A:F,6,0),"")</f>
        <v>SCECO</v>
      </c>
      <c r="J3" s="37" t="str">
        <f>IFERROR(VLOOKUP(D3,DB!A:G,7,0),"")</f>
        <v>Good</v>
      </c>
      <c r="K3" s="37" t="s">
        <v>39063</v>
      </c>
      <c r="L3" s="37" t="str">
        <f>IFERROR(VLOOKUP(D3,DB!A:I,9,0),"")</f>
        <v>Latis</v>
      </c>
      <c r="M3" s="128"/>
    </row>
    <row r="4" spans="1:13" ht="15">
      <c r="A4" s="37" t="s">
        <v>39064</v>
      </c>
      <c r="B4" s="37" t="str">
        <f>IFERROR(VLOOKUP(D4,DB!A:K,11,0),"")</f>
        <v>R5</v>
      </c>
      <c r="C4" s="37">
        <v>2</v>
      </c>
      <c r="D4" s="37" t="s">
        <v>37362</v>
      </c>
      <c r="E4" s="37" t="s">
        <v>39043</v>
      </c>
      <c r="F4" s="38">
        <v>45937.405081018522</v>
      </c>
      <c r="G4" s="39">
        <f ca="1">IFERROR(NOW()-F4,"-")</f>
        <v>9.8793287033913657E-2</v>
      </c>
      <c r="H4" s="38">
        <v>45937.391967592594</v>
      </c>
      <c r="I4" s="37" t="str">
        <f>IFERROR(VLOOKUP(D4,DB!A:F,6,0),"")</f>
        <v>Generator-SG</v>
      </c>
      <c r="J4" s="37" t="str">
        <f>IFERROR(VLOOKUP(D4,DB!A:G,7,0),"")</f>
        <v>Vandalized</v>
      </c>
      <c r="K4" s="37" t="s">
        <v>39065</v>
      </c>
      <c r="L4" s="37" t="str">
        <f>IFERROR(VLOOKUP(D4,DB!A:I,9,0),"")</f>
        <v>Latis</v>
      </c>
      <c r="M4" s="128"/>
    </row>
    <row r="5" spans="1:13" ht="15">
      <c r="A5" s="37"/>
      <c r="B5" s="37" t="str">
        <f>IFERROR(VLOOKUP(D5,DB!A:K,11,0),"")</f>
        <v/>
      </c>
      <c r="C5" s="37"/>
      <c r="D5"/>
      <c r="E5" s="37"/>
      <c r="F5" s="38"/>
      <c r="G5" s="39">
        <f ca="1">IFERROR(NOW()-F5,"-")</f>
        <v>45937.503874305556</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45937.503874305556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45937.503874305556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45937.503874305556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45937.503874305556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45937.503874305556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45937.503874305556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45937.503874305556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45937.503874305556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45937.503874305556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45937.503874305556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45937.503874305556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45937.503874305556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45937.503874305556</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45937.503874305556</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45937.503874305556</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45937.503874305556</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45937.503874305556</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45937.503874305556</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45937.503874305556</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45937.503874305556</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45937.503874305556</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45937.503874305556</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45937.503874305556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45937.503874305556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45937.503874305556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45937.503874305556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45937.503874305556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45937.503874305556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45937.503874305556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45937.503874305556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45937.503874305556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45937.503874305556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45937.503874305556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45937.503874305556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45937.503874305556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45937.503874305556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45937.503874305556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45937.503874305556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45937.503874305556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45937.503874305556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45937.503874305556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45937.503874305556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45937.503874305556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45937.503874305556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45937.503874305556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45937.503874305556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45937.503874305556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45937.503874305556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45937.503874305556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45937.503874305556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45937.503874305556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45937.503874305556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45937.503874305556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45937.503874305556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45937.503874305556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45937.503874305556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45937.503874305556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45937.503874305556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45937.503874305556</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45937.503874305556</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45937.503874305556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45937.503874305556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45937.503874305556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45937.503874305556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45937.503874305556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45937.503874305556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45937.503874305556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45937.503874305556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45937.503874305556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45937.503874305556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45937.503874305556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45937.503874305556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45937.503874305556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45937.503874305556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45937.503874305556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45937.503874305556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45937.503874305556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45937.503874305556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45937.503874305556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45937.503874305556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45937.503874305556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45937.503874305556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45937.503874305556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45937.503874305556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45937.503874305556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45937.503874305556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45937.503874305556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45937.503874305556</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45937.503874305556</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45937.503874305556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45937.503874305556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45937.503874305556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45937.503874305556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45937.503874305556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45937.503874305556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45937.503874305556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45937.503874305556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45937.503874305556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45937.503874305556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45937.503874305556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45937.503874305556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45937.503874305556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45937.503874305556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45937.503874305556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45937.503874305556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45937.503874305556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45937.503874305556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45937.503874305556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45937.503874305556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45937.503874305556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45937.503874305556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45937.503874305556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45937.503874305556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45937.503874305556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45937.503874305556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45937.503874305556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45937.503874305556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45937.503874305556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45937.503874305556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45937.503874305556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45937.503874305556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45937.503874305556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45937.503874305556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45937.503874305556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45937.503874305556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45937.503874305556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45937.503874305556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45937.503874305556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45937.503874305556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45937.503874305556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45937.503874305556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45937.503874305556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45937.503874305556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45937.503874305556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45937.503874305556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45937.503874305556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45937.503874305556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45937.503874305556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45937.503874305556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45937.503874305556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45937.503874305556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45937.503874305556</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45937.503874305556</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6" ht="15"/>
    <row r="137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tabSelected="1" workbookViewId="0">
      <selection activeCell="D16" sqref="D1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10.731027083333174</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45937.503874305556</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3.6229020833343384</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2.5616289351819432</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39072</v>
      </c>
      <c r="B6" s="112" t="str">
        <f>IFERROR(VLOOKUP(D6,DB!A:K,11,0),"")</f>
        <v>R6</v>
      </c>
      <c r="C6" s="114">
        <v>1</v>
      </c>
      <c r="D6" s="112" t="s">
        <v>33009</v>
      </c>
      <c r="E6" s="115" t="s">
        <v>38964</v>
      </c>
      <c r="F6" s="116">
        <v>45937.073495370372</v>
      </c>
      <c r="G6" s="81">
        <f ca="1">IFERROR(NOW()-F6,"-")</f>
        <v>0.43037893518339843</v>
      </c>
      <c r="H6" s="116">
        <v>45937.053842592592</v>
      </c>
      <c r="I6" s="112" t="str">
        <f>IFERROR(VLOOKUP(D6,DB!A:F,6,0),"")</f>
        <v>SCECO</v>
      </c>
      <c r="J6" s="112" t="str">
        <f>IFERROR(VLOOKUP(D6,DB!A:G,7,0),"")</f>
        <v>Dead+No BB Design</v>
      </c>
      <c r="K6" s="117" t="s">
        <v>39073</v>
      </c>
      <c r="L6" s="118" t="str">
        <f>IFERROR(VLOOKUP(D6,DB!A:I,9,0),"")</f>
        <v>Latis</v>
      </c>
    </row>
    <row r="7" spans="1:16383" ht="31.5" customHeight="1">
      <c r="A7" s="113" t="s">
        <v>39074</v>
      </c>
      <c r="B7" s="112" t="str">
        <f>IFERROR(VLOOKUP(D7,DB!A:K,11,0),"")</f>
        <v>R6</v>
      </c>
      <c r="C7" s="114">
        <v>1</v>
      </c>
      <c r="D7" s="112" t="s">
        <v>32708</v>
      </c>
      <c r="E7" s="129" t="s">
        <v>39067</v>
      </c>
      <c r="F7" s="116">
        <v>45937.446932870371</v>
      </c>
      <c r="G7" s="81">
        <f ca="1">IFERROR(NOW()-F7,"-")</f>
        <v>5.6941435184853617E-2</v>
      </c>
      <c r="H7" s="116">
        <v>45937.397986111115</v>
      </c>
      <c r="I7" s="112" t="str">
        <f>IFERROR(VLOOKUP(D7,DB!A:F,6,0),"")</f>
        <v>SCECO</v>
      </c>
      <c r="J7" s="112" t="str">
        <f>IFERROR(VLOOKUP(D7,DB!A:G,7,0),"")</f>
        <v>Dead</v>
      </c>
      <c r="K7" s="117" t="s">
        <v>39075</v>
      </c>
      <c r="L7" s="118" t="str">
        <f>IFERROR(VLOOKUP(D7,DB!A:I,9,0),"")</f>
        <v>Latis</v>
      </c>
    </row>
    <row r="8" spans="1:16383" ht="31.5" customHeight="1">
      <c r="A8" s="113" t="s">
        <v>39076</v>
      </c>
      <c r="B8" s="112" t="str">
        <f>IFERROR(VLOOKUP(D8,DB!A:K,11,0),"")</f>
        <v>R6</v>
      </c>
      <c r="C8" s="114">
        <v>2</v>
      </c>
      <c r="D8" s="112" t="s">
        <v>32847</v>
      </c>
      <c r="E8" s="115" t="s">
        <v>38964</v>
      </c>
      <c r="F8" s="116">
        <v>45937.498900462961</v>
      </c>
      <c r="G8" s="81">
        <f ca="1">IFERROR(NOW()-F8,"-")</f>
        <v>4.9738425950636156E-3</v>
      </c>
      <c r="H8" s="116">
        <v>45937.477210648147</v>
      </c>
      <c r="I8" s="112" t="str">
        <f>IFERROR(VLOOKUP(D8,DB!A:F,6,0),"")</f>
        <v>SCECO</v>
      </c>
      <c r="J8" s="112" t="str">
        <f>IFERROR(VLOOKUP(D8,DB!A:G,7,0),"")</f>
        <v>Dead</v>
      </c>
      <c r="K8" s="117" t="s">
        <v>39077</v>
      </c>
      <c r="L8" s="118" t="str">
        <f>IFERROR(VLOOKUP(D8,DB!A:I,9,0),"")</f>
        <v>Latis</v>
      </c>
    </row>
    <row r="9" spans="1:16383" ht="31.5" customHeight="1">
      <c r="A9" s="113"/>
      <c r="B9" s="112" t="str">
        <f>IFERROR(VLOOKUP(D9,DB!A:K,11,0),"")</f>
        <v/>
      </c>
      <c r="C9" s="114"/>
      <c r="D9" s="112"/>
      <c r="E9" s="115"/>
      <c r="F9" s="116"/>
      <c r="G9" s="81">
        <f ca="1">IFERROR(NOW()-F9,"-")</f>
        <v>45937.503874305556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45937.503874305556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45937.503874305556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45937.503874305556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45937.503874305556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45937.503874305556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5"/>
      <c r="E15" s="115"/>
      <c r="F15" s="116"/>
      <c r="G15" s="81">
        <f ca="1">IFERROR(NOW()-F15,"-")</f>
        <v>45937.503874305556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45937.503874305556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45937.503874305556</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45937.503874305556</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45937.503874305556</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45937.503874305556</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45937.503874305556</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45937.503874305556</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45937.503874305556</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45937.503874305556</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45937.503874305556</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45937.503874305556</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45937.503874305556</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45937.503874305556</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45937.503874305556</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45937.503874305556</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45937.503874305556</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45937.503874305556</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45937.503874305556</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45937.503874305556</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45937.503874305556</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45937.503874305556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45937.503874305556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45937.503874305556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45937.503874305556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45937.503874305556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45937.503874305556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45937.503874305556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45937.503874305556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45937.503874305556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45937.503874305556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45937.503874305556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45937.503874305556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45937.503874305556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45937.503874305556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45937.503874305556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45937.503874305556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45937.503874305556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45937.503874305556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45937.503874305556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45937.503874305556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45937.503874305556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45937.503874305556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45937.503874305556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45937.503874305556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45937.503874305556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45937.503874305556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45937.503874305556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45937.503874305556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45937.503874305556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45937.503874305556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45937.503874305556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45937.503874305556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45937.503874305556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45937.503874305556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45937.503874305556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45937.503874305556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45937.503874305556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45937.503874305556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45937.503874305556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45937.503874305556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45937.503874305556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45937.503874305556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45937.503874305556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45937.503874305556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45937.503874305556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45937.503874305556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45937.503874305556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45937.503874305556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45937.503874305556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45937.503874305556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45937.503874305556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45937.503874305556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45937.503874305556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45937.503874305556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45937.503874305556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45937.503874305556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45937.503874305556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45937.503874305556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45937.503874305556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45937.503874305556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45937.503874305556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45937.503874305556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45937.503874305556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45937.503874305556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45937.503874305556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45937.503874305556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45937.503874305556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45937.503874305556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45937.503874305556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45937.503874305556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45937.503874305556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45937.503874305556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45937.503874305556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45937.503874305556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45937.503874305556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45937.503874305556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45937.503874305556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45937.503874305556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45937.503874305556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45937.503874305556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45937.503874305556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45937.503874305556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45937.503874305556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45937.503874305556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45937.503874305556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45937.503874305556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45937.503874305556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45937.503874305556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45937.503874305556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45937.503874305556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45937.503874305556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45937.503874305556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45937.503874305556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45937.503874305556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45937.503874305556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45937.503874305556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45937.503874305556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45937.503874305556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45937.503874305556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45937.503874305556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45937.503874305556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45937.503874305556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45937.503874305556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45937.503874305556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45937.503874305556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45937.503874305556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45937.503874305556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45937.503874305556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45937.503874305556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45937.503874305556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45937.503874305556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45937.503874305556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45937.503874305556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45937.503874305556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45937.503874305556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45937.503874305556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45937.503874305556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45937.503874305556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45937.503874305556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45937.503874305556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45937.503874305556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45937.503874305556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45937.503874305556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45937.503874305556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45937.503874305556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45937.503874305556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45937.503874305556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45937.503874305556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45937.503874305556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45937.503874305556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45937.503874305556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45937.503874305556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45937.503874305556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45937.503874305556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45937.503874305556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45937.503874305556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45937.503874305556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45937.503874305556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45937.503874305556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45937.503874305556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45937.503874305556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45937.503874305556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45937.503874305556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45937.503874305556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45937.503874305556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45937.503874305556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45937.503874305556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45937.503874305556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45937.503874305556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45937.503874305556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45937.503874305556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45937.503874305556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45937.503874305556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45937.503874305556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45937.503874305556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45937.503874305556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45937.503874305556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45937.503874305556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45937.503874305556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45937.503874305556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45937.503874305556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45937.503874305556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45937.503874305556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45937.503874305556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45937.503874305556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45937.503874305556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45937.503874305556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45937.503874305556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45937.503874305556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45937.503874305556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45937.503874305556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45937.503874305556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45937.503874305556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45937.503874305556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45937.503874305556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45937.503874305556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45937.503874305556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45937.503874305556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45937.503874305556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45937.503874305556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45937.503874305556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45937.503874305556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45937.503874305556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45937.503874305556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45937.503874305556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45937.503874305556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45937.503874305556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45937.503874305556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45937.503874305556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45937.503874305556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45937.503874305556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45937.503874305556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45937.503874305556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45937.503874305556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45937.503874305556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45937.503874305556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45937.503874305556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45937.503874305556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45937.503874305556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45937.503874305556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45937.503874305556</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45937.503874305556</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45937.503874305556</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45937.503874305556</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45937.503874305556</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45937.503874305556</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45937.503874305556</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45937.503874305556</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45937.503874305556</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45937.503874305556</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45937.503874305556</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45937.503874305556</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45937.503874305556</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45937.503874305556</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45937.503874305556</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45937.503874305556</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45937.503874305556</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45937.503874305556</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45937.503874305556</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45937.503874305556</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45937.503874305556</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45937.503874305556</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45937.503874305556</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2025-10-07T09:07:43Z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