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94" documentId="13_ncr:1_{F6CB121F-512D-4AA6-A0C1-0FB36C537598}" xr6:coauthVersionLast="47" xr6:coauthVersionMax="47" xr10:uidLastSave="{B02ED7B7-B367-45B0-9637-5EF46C98D25B}"/>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<sst xmlns="http://schemas.openxmlformats.org/spreadsheetml/2006/main" count="178581" uniqueCount="39072">
  <si>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</si>
  <si>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</si>
  <si>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</si>
  <si>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</si>
  <si>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</si>
  <si>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</si>
  <si>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</si>
  <si>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</si>
  <si>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</si>
  <si>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</si>
  <si>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</si>
  <si>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</si>
  <si>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</si>
  <si>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</si>
  <si>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</si>
  <si>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</si>
  <si>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</si>
  <si>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</si>
  <si>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</si>
  <si>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</si>
  <si>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</si>
  <si>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</si>
  <si>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</si>
  <si>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</si>
  <si>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</si>
  <si>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</si>
  <si>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</si>
  <si>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</si>
  <si>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</si>
  <si>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</si>
  <si>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</si>
  <si>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</si>
  <si>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</si>
  <si>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</si>
  <si>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</si>
  <si>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</si>
  <si>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</si>
  <si>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</si>
  <si>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</si>
  <si>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</si>
  <si>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</si>
  <si>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</si>
  <si>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</si>
  <si>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</si>
  <si>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</si>
  <si>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</si>
  <si>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</si>
  <si>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</si>
  <si>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</si>
  <si>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</si>
  <si>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</si>
  <si>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</si>
  <si>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</si>
  <si>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</si>
  <si>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</si>
  <si>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</si>
  <si>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</si>
  <si>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</si>
  <si>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</si>
  <si>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</si>
  <si>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</si>
  <si>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</si>
  <si>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</si>
  <si>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</si>
  <si>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</si>
  <si>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</si>
  <si>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</si>
  <si>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</si>
  <si>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</si>
  <si>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</si>
  <si>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</si>
  <si>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</si>
  <si>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</si>
  <si>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</si>
  <si>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</si>
  <si>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</si>
  <si>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</si>
  <si>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</si>
  <si>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</si>
  <si>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</si>
  <si>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</si>
  <si>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</si>
  <si>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</si>
  <si>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</si>
  <si>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</si>
  <si>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</si>
  <si>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</si>
  <si>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</si>
  <si>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</si>
  <si>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</si>
  <si>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</si>
  <si>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</si>
  <si>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</si>
  <si>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</si>
  <si>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</si>
  <si>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</si>
  <si>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</si>
  <si>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</si>
  <si>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</si>
  <si>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</si>
  <si>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</si>
  <si>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</si>
  <si>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</si>
  <si>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</si>
  <si>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</si>
  <si>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</si>
  <si>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</si>
  <si>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</si>
  <si>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</si>
  <si>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</si>
  <si>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</si>
  <si>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</si>
  <si>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</si>
  <si>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</si>
  <si>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</si>
  <si>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</si>
  <si>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</si>
  <si>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</si>
  <si>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</si>
  <si>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</si>
  <si>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</si>
  <si>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</si>
  <si>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</si>
  <si>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</si>
  <si>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</si>
  <si>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</si>
  <si>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</si>
  <si>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</si>
  <si>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</si>
  <si>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</si>
  <si>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</si>
  <si>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</si>
  <si>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</si>
  <si>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</si>
  <si>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</si>
  <si>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</si>
  <si>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</si>
  <si>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</si>
  <si>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</si>
  <si>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</si>
  <si>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</si>
  <si>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</si>
  <si>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</si>
  <si>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</si>
  <si>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</si>
  <si>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</si>
  <si>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</si>
  <si>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</si>
  <si>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</si>
  <si>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</si>
  <si>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</si>
  <si>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</si>
  <si>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</si>
  <si>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</si>
  <si>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</si>
  <si>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</si>
  <si>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</si>
  <si>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</si>
  <si>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</si>
  <si>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</si>
  <si>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</si>
  <si>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</si>
  <si>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</si>
  <si>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</si>
  <si>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</si>
  <si>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</si>
  <si>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</si>
  <si>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</si>
  <si>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</si>
  <si>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</si>
  <si>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</si>
  <si>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</si>
  <si>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</si>
  <si>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</si>
  <si>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</si>
  <si>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</si>
  <si>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</si>
  <si>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</si>
  <si>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</si>
  <si>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</si>
  <si>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</si>
  <si>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</si>
  <si>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</si>
  <si>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</si>
  <si>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</si>
  <si>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</si>
  <si>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</si>
  <si>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</si>
  <si>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</si>
  <si>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</si>
  <si>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</si>
  <si>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</si>
  <si>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</si>
  <si>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</si>
  <si>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</si>
  <si>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</si>
  <si>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</si>
  <si>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</si>
  <si>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</si>
  <si>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</si>
  <si>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</si>
  <si>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</si>
  <si>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</si>
  <si>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</si>
  <si>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</si>
  <si>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</si>
  <si>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</si>
  <si>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</si>
  <si>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</si>
  <si>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</si>
  <si>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</si>
  <si>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</si>
  <si>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</si>
  <si>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</si>
  <si>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</si>
  <si>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</si>
  <si>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</si>
  <si>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</si>
  <si>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</si>
  <si>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</si>
  <si>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</si>
  <si>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</si>
  <si>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</si>
  <si>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</si>
  <si>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</si>
  <si>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</si>
  <si>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</si>
  <si>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</si>
  <si>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</si>
  <si>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</si>
  <si>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</si>
  <si>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</si>
  <si>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</si>
  <si>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</si>
  <si>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</si>
  <si>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</si>
  <si>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</si>
  <si>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</si>
  <si>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</si>
  <si>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</si>
  <si>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</si>
  <si>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</si>
  <si>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</si>
  <si>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</si>
  <si>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</si>
  <si>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</si>
  <si>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</si>
  <si>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</si>
  <si>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</si>
  <si>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</si>
  <si>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</si>
  <si>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</si>
  <si>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</si>
  <si>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</si>
  <si>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</si>
  <si>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</si>
  <si>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</si>
  <si>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</si>
  <si>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</si>
  <si>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</si>
  <si>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</si>
  <si>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</si>
  <si>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</si>
  <si>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</si>
  <si>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</si>
  <si>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</si>
  <si>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</si>
  <si>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</si>
  <si>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</si>
  <si>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</si>
  <si>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</si>
  <si>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</si>
  <si>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</si>
  <si>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</si>
  <si>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</si>
  <si>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</si>
  <si>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</si>
  <si>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</si>
  <si>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</si>
  <si>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</si>
  <si>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</si>
  <si>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</si>
  <si>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</si>
  <si>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</si>
  <si>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</si>
  <si>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</si>
  <si>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</si>
  <si>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</si>
  <si>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</si>
  <si>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</si>
  <si>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</si>
  <si>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</si>
  <si>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</si>
  <si>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</si>
  <si>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</si>
  <si>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</si>
  <si>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</si>
  <si>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</si>
  <si>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</si>
  <si>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</si>
  <si>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</si>
  <si>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</si>
  <si>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</si>
  <si>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</si>
  <si>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</si>
  <si>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</si>
  <si>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</si>
  <si>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</si>
  <si>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</si>
  <si>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</si>
  <si>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</si>
  <si>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</si>
  <si>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</si>
  <si>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</si>
  <si>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</si>
  <si>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</si>
  <si>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</si>
  <si>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</si>
  <si>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</si>
  <si>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</si>
  <si>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</si>
  <si>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</si>
  <si>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</si>
  <si>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</si>
  <si>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</si>
  <si>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</si>
  <si>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</si>
  <si>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</si>
  <si>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</si>
  <si>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</si>
  <si>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</si>
  <si>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</si>
  <si>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</si>
  <si>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</si>
  <si>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</si>
  <si>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</si>
  <si>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</si>
  <si>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</si>
  <si>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</si>
  <si>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</si>
  <si>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</si>
  <si>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</si>
  <si>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</si>
  <si>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</si>
  <si>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</si>
  <si>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</si>
  <si>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</si>
  <si>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</si>
  <si>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</si>
  <si>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</si>
  <si>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</si>
  <si>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</si>
  <si>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</si>
  <si>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</si>
  <si>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</si>
  <si>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</si>
  <si>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</si>
  <si>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</si>
  <si>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</si>
  <si>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</si>
  <si>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</si>
  <si>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</si>
  <si>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</si>
  <si>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</si>
  <si>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</si>
  <si>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</si>
  <si>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</si>
  <si>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</si>
  <si>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</si>
  <si>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</si>
  <si>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</si>
  <si>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</si>
  <si>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</si>
  <si>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</si>
  <si>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</si>
  <si>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</si>
  <si>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</si>
  <si>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</si>
  <si>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</si>
  <si>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</si>
  <si>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</si>
  <si>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</si>
  <si>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</si>
  <si>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</si>
  <si>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</si>
  <si>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</si>
  <si>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</si>
  <si>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</si>
  <si>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</si>
  <si>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</si>
  <si>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</si>
  <si>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</si>
  <si>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</si>
  <si>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</si>
  <si>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</si>
  <si>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</si>
  <si>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</si>
  <si>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</si>
  <si>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</si>
  <si>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</si>
  <si>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</si>
  <si>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</si>
  <si>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</si>
  <si>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</si>
  <si>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</si>
  <si>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</si>
  <si>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</si>
  <si>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</si>
  <si>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</si>
  <si>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</si>
  <si>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</si>
  <si>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</si>
  <si>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</si>
  <si>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</si>
  <si>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</si>
  <si>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</si>
  <si>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</si>
  <si>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</si>
  <si>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</si>
  <si>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</si>
  <si>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</si>
  <si>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</si>
  <si>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</si>
  <si>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</si>
  <si>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</si>
  <si>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</si>
  <si>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</si>
  <si>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</si>
  <si>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</si>
  <si>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</si>
  <si>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</si>
  <si>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</si>
  <si>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</si>
  <si>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</si>
  <si>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</si>
  <si>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</si>
  <si>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</si>
  <si>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</si>
  <si>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</si>
  <si>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</si>
  <si>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</si>
  <si>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</si>
  <si>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</si>
  <si>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</si>
  <si>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</si>
  <si>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</si>
  <si>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</si>
  <si>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</si>
  <si>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</si>
  <si>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</si>
  <si>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</si>
  <si>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</si>
  <si>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</si>
  <si>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</si>
  <si>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</si>
  <si>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</si>
  <si>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</si>
  <si>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</si>
  <si>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</si>
  <si>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</si>
  <si>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</si>
  <si>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</si>
  <si>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</si>
  <si>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</si>
  <si>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</si>
  <si>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</si>
  <si>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</si>
  <si>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</si>
  <si>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</si>
  <si>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</si>
  <si>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</si>
  <si>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</si>
  <si>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</si>
  <si>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</si>
  <si>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</si>
  <si>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</si>
  <si>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</si>
  <si>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</si>
  <si>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</si>
  <si>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</si>
  <si>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</si>
  <si>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</si>
  <si>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</si>
  <si>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</si>
  <si>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</si>
  <si>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</si>
  <si>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</si>
  <si>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</si>
  <si>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</si>
  <si>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</si>
  <si>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</si>
  <si>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</si>
  <si>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</si>
  <si>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</si>
  <si>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</si>
  <si>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</si>
  <si>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</si>
  <si>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</si>
  <si>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</si>
  <si>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</si>
  <si>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</si>
  <si>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</si>
  <si>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</si>
  <si>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</si>
  <si>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</si>
  <si>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</si>
  <si>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</si>
  <si>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</si>
  <si>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</si>
  <si>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</si>
  <si>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</si>
  <si>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</si>
  <si>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</si>
  <si>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</si>
  <si>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</si>
  <si>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</si>
  <si>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</si>
  <si>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</si>
  <si>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</si>
  <si>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</si>
  <si>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</si>
  <si>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</si>
  <si>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</si>
  <si>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</si>
  <si>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</si>
  <si>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</si>
  <si>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</si>
  <si>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</si>
  <si>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</si>
  <si>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</si>
  <si>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</si>
  <si>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</si>
  <si>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</si>
  <si>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</si>
  <si>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</si>
  <si>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</si>
  <si>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</si>
  <si>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</si>
  <si>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</si>
  <si>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</si>
  <si>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</si>
  <si>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</si>
  <si>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</si>
  <si>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</si>
  <si>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</si>
  <si>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</si>
  <si>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</si>
  <si>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</si>
  <si>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</si>
  <si>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</si>
  <si>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</si>
  <si>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</si>
  <si>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</si>
  <si>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</si>
  <si>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</si>
  <si>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</si>
  <si>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</si>
  <si>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</si>
  <si>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</si>
  <si>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</si>
  <si>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</si>
  <si>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</si>
  <si>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</si>
  <si>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</si>
  <si>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</si>
  <si>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</si>
  <si>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</si>
  <si>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</si>
  <si>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</si>
  <si>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</si>
  <si>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</si>
  <si>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</si>
  <si>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</si>
  <si>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</si>
  <si>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</si>
  <si>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</si>
  <si>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</si>
  <si>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</si>
  <si>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</si>
  <si>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</si>
  <si>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</si>
  <si>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</si>
  <si>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</si>
  <si>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</si>
  <si>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</si>
  <si>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</si>
  <si>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</si>
  <si>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</si>
  <si>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</si>
  <si>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</si>
  <si>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</si>
  <si>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</si>
  <si>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</si>
  <si>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</si>
  <si>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</si>
  <si>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</si>
  <si>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</si>
  <si>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</si>
  <si>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</si>
  <si>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</si>
  <si>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</si>
  <si>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</si>
  <si>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</si>
  <si>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</si>
  <si>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</si>
  <si>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</si>
  <si>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</si>
  <si>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</si>
  <si>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</si>
  <si>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</si>
  <si>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</si>
  <si>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</si>
  <si>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</si>
  <si>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</si>
  <si>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</si>
  <si>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</si>
  <si>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</si>
  <si>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</si>
  <si>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</si>
  <si>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</si>
  <si>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</si>
  <si>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</si>
  <si>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</si>
  <si>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</si>
  <si>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</si>
  <si>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</si>
  <si>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</si>
  <si>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</si>
  <si>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</si>
  <si>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</si>
  <si>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</si>
  <si>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</si>
  <si>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</si>
  <si>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</si>
  <si>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</si>
  <si>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</si>
  <si>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</si>
  <si>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</si>
  <si>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</si>
  <si>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</si>
  <si>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</si>
  <si>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</si>
  <si>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</si>
  <si>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</si>
  <si>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</si>
  <si>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</si>
  <si>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</si>
  <si>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</si>
  <si>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</si>
  <si>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</si>
  <si>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</si>
  <si>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</si>
  <si>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</si>
  <si>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</si>
  <si>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</si>
  <si>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</si>
  <si>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</si>
  <si>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</si>
  <si>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</si>
  <si>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</si>
  <si>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</si>
  <si>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</si>
  <si>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</si>
  <si>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</si>
  <si>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</si>
  <si>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</si>
  <si>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</si>
  <si>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</si>
  <si>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</si>
  <si>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</si>
  <si>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</si>
  <si>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</si>
  <si>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</si>
  <si>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</si>
  <si>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</si>
  <si>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</si>
  <si>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</si>
  <si>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</si>
  <si>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</si>
  <si>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</si>
  <si>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</si>
  <si>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</si>
  <si>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</si>
  <si>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</si>
  <si>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</si>
  <si>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</si>
  <si>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</si>
  <si>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</si>
  <si>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</si>
  <si>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</si>
  <si>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</si>
  <si>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</si>
  <si>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</si>
  <si>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</si>
  <si>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</si>
  <si>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</si>
  <si>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</si>
  <si>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</si>
  <si>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</si>
  <si>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</si>
  <si>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</si>
  <si>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</si>
  <si>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</si>
  <si>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</si>
  <si>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</si>
  <si>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</si>
  <si>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</si>
  <si>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</si>
  <si>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</si>
  <si>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</si>
  <si>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</si>
  <si>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</si>
  <si>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</si>
  <si>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</si>
  <si>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</si>
  <si>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</si>
  <si>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</si>
  <si>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</si>
  <si>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</si>
  <si>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</si>
  <si>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</si>
  <si>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</si>
  <si>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</si>
  <si>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</si>
  <si>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</si>
  <si>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</si>
  <si>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</si>
  <si>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</si>
  <si>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</si>
  <si>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</si>
  <si>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</si>
  <si>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</si>
  <si>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</si>
  <si>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</si>
  <si>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</si>
  <si>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</si>
  <si>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</si>
  <si>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</si>
  <si>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</si>
  <si>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</si>
  <si>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</si>
  <si>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</si>
  <si>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</si>
  <si>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</si>
  <si>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</si>
  <si>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</si>
  <si>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</si>
  <si>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</si>
  <si>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</si>
  <si>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</si>
  <si>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</si>
  <si>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</si>
  <si>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</si>
  <si>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</si>
  <si>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</si>
  <si>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</si>
  <si>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</si>
  <si>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</si>
  <si>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</si>
  <si>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</si>
  <si>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</si>
  <si>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</si>
  <si>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</si>
  <si>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</si>
  <si>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</si>
  <si>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</si>
  <si>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</si>
  <si>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</si>
  <si>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</si>
  <si>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</si>
  <si>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</si>
  <si>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</si>
  <si>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</si>
  <si>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</si>
  <si>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</si>
  <si>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</si>
  <si>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</si>
  <si>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</si>
  <si>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</si>
  <si>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</si>
  <si>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</si>
  <si>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</si>
  <si>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</si>
  <si>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</si>
  <si>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</si>
  <si>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</si>
  <si>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</si>
  <si>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</si>
  <si>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</si>
  <si>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</si>
  <si>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</si>
  <si>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</si>
  <si>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</si>
  <si>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</si>
  <si>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</si>
  <si>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</si>
  <si>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</si>
  <si>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</si>
  <si>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</si>
  <si>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</si>
  <si>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</si>
  <si>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</si>
  <si>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</si>
  <si>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</si>
  <si>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</si>
  <si>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</si>
  <si>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</si>
  <si>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</si>
  <si>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</si>
  <si>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</si>
  <si>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</si>
  <si>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</si>
  <si>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</si>
  <si>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</si>
  <si>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</si>
  <si>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</si>
  <si>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</si>
  <si>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</si>
  <si>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</si>
  <si>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</si>
  <si>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</si>
  <si>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</si>
  <si>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</si>
  <si>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</si>
  <si>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</si>
  <si>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</si>
  <si>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</si>
  <si>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</si>
  <si>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</si>
  <si>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</si>
  <si>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</si>
  <si>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</si>
  <si>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</si>
  <si>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</si>
  <si>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</si>
  <si>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</si>
  <si>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</si>
  <si>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</si>
  <si>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</si>
  <si>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</si>
  <si>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</si>
  <si>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</si>
  <si>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</si>
  <si>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</si>
  <si>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</si>
  <si>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</si>
  <si>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</si>
  <si>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</si>
  <si>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</si>
  <si>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</si>
  <si>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</si>
  <si>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</si>
  <si>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</si>
  <si>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</si>
  <si>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</si>
  <si>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</si>
  <si>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</si>
  <si>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</si>
  <si>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</si>
  <si>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</si>
  <si>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</si>
  <si>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</si>
  <si>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</si>
  <si>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</si>
  <si>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</si>
  <si>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</si>
  <si>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</si>
  <si>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</si>
  <si>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</si>
  <si>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</si>
  <si>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</si>
  <si>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</si>
  <si>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</si>
  <si>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</si>
  <si>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</si>
  <si>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</si>
  <si>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</si>
  <si>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</si>
  <si>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</si>
  <si>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</si>
  <si>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</si>
  <si>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</si>
  <si>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</si>
  <si>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</si>
  <si>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</si>
  <si>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</si>
  <si>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</si>
  <si>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</si>
  <si>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</si>
  <si>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</si>
  <si>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</si>
  <si>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</si>
  <si>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</si>
  <si>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</si>
  <si>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</si>
  <si>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</si>
  <si>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</si>
  <si>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</si>
  <si>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</si>
  <si>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</si>
  <si>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</si>
  <si>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</si>
  <si>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</si>
  <si>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</si>
  <si>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</si>
  <si>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</si>
  <si>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</si>
  <si>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</si>
  <si>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</si>
  <si>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</si>
  <si>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</si>
  <si>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</si>
  <si>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</si>
  <si>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</si>
  <si>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</si>
  <si>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</si>
  <si>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</si>
  <si>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</si>
  <si>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</si>
  <si>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</si>
  <si>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</si>
  <si>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</si>
  <si>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</si>
  <si>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</si>
  <si>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</si>
  <si>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</si>
  <si>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</si>
  <si>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</si>
  <si>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</si>
  <si>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</si>
  <si>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</si>
  <si>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</si>
  <si>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</si>
  <si>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</si>
  <si>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</si>
  <si>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</si>
  <si>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</si>
  <si>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</si>
  <si>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</si>
  <si>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</si>
  <si>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</si>
  <si>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</si>
  <si>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</si>
  <si>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</si>
  <si>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</si>
  <si>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</si>
  <si>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</si>
  <si>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</si>
  <si>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</si>
  <si>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</si>
  <si>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</si>
  <si>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</si>
  <si>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</si>
  <si>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</si>
  <si>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</si>
  <si>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</si>
  <si>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</si>
  <si>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</si>
  <si>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</si>
  <si>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</si>
  <si>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</si>
  <si>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</si>
  <si>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</si>
  <si>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</si>
  <si>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</si>
  <si>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</si>
  <si>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</si>
  <si>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</si>
  <si>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</si>
  <si>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</si>
  <si>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</si>
  <si>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</si>
  <si>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</si>
  <si>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</si>
  <si>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</si>
  <si>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</si>
  <si>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</si>
  <si>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</si>
  <si>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</si>
  <si>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</si>
  <si>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</si>
  <si>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</si>
  <si>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</si>
  <si>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</si>
  <si>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</si>
  <si>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</si>
  <si>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</si>
  <si>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</si>
  <si>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</si>
  <si>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</si>
  <si>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</si>
  <si>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</si>
  <si>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</si>
  <si>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</si>
  <si>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</si>
  <si>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</si>
  <si>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</si>
  <si>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</si>
  <si>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</si>
  <si>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</si>
  <si>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</si>
  <si>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</si>
  <si>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</si>
  <si>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</si>
  <si>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</si>
  <si>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</si>
  <si>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</si>
  <si>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</si>
  <si>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</si>
  <si>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</si>
  <si>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</si>
  <si>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</si>
  <si>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</si>
  <si>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</si>
  <si>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</si>
  <si>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</si>
  <si>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</si>
  <si>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</si>
  <si>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</si>
  <si>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</si>
  <si>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</si>
  <si>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</si>
  <si>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</si>
  <si>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</si>
  <si>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</si>
  <si>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</si>
  <si>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</si>
  <si>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</si>
  <si>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</si>
  <si>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</si>
  <si>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</si>
  <si>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</si>
  <si>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</si>
  <si>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</si>
  <si>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</si>
  <si>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</si>
  <si>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</si>
  <si>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</si>
  <si>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</si>
  <si>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</si>
  <si>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</si>
  <si>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</si>
  <si>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</si>
  <si>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</si>
  <si>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</si>
  <si>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</si>
  <si>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</si>
  <si>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</si>
  <si>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</si>
  <si>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</si>
  <si>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</si>
  <si>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</si>
  <si>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</si>
  <si>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</si>
  <si>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</si>
  <si>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</si>
  <si>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</si>
  <si>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</si>
  <si>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</si>
  <si>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</si>
  <si>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</si>
  <si>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</si>
  <si>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</si>
  <si>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</si>
  <si>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</si>
  <si>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</si>
  <si>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</si>
  <si>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</si>
  <si>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</si>
  <si>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</si>
  <si>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</si>
  <si>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</si>
  <si>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</si>
  <si>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</si>
  <si>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</si>
  <si>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</si>
  <si>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</si>
  <si>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</si>
  <si>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</si>
  <si>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</si>
  <si>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</si>
  <si>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</si>
  <si>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</si>
  <si>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</si>
  <si>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</si>
  <si>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</si>
  <si>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</si>
  <si>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</si>
  <si>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</si>
  <si>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</si>
  <si>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</si>
  <si>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</si>
  <si>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</si>
  <si>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</si>
  <si>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</si>
  <si>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</si>
  <si>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</si>
  <si>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</si>
  <si>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</si>
  <si>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</si>
  <si>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</si>
  <si>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</si>
  <si>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</si>
  <si>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</si>
  <si>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</si>
  <si>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</si>
  <si>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</si>
  <si>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</si>
  <si>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</si>
  <si>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</si>
  <si>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</si>
  <si>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</si>
  <si>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</si>
  <si>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</si>
  <si>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</si>
  <si>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</si>
  <si>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</si>
  <si>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</si>
  <si>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</si>
  <si>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</si>
  <si>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</si>
  <si>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</si>
  <si>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</si>
  <si>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</si>
  <si>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</si>
  <si>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</si>
  <si>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</si>
  <si>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</si>
  <si>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</si>
  <si>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</si>
  <si>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</si>
  <si>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</si>
  <si>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</si>
  <si>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</si>
  <si>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</si>
  <si>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</si>
  <si>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</si>
  <si>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</si>
  <si>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</si>
  <si>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</si>
  <si>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</si>
  <si>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</si>
  <si>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</si>
  <si>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</si>
  <si>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</si>
  <si>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</si>
  <si>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</si>
  <si>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</si>
  <si>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</si>
  <si>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</si>
  <si>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</si>
  <si>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</si>
  <si>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</si>
  <si>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</si>
  <si>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</si>
  <si>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</si>
  <si>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</si>
  <si>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</si>
  <si>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</si>
  <si>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</si>
  <si>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</si>
  <si>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</si>
  <si>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</si>
  <si>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</si>
  <si>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</si>
  <si>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</si>
  <si>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</si>
  <si>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</si>
  <si>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</si>
  <si>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</si>
  <si>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</si>
  <si>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</si>
  <si>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</si>
  <si>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</si>
  <si>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</si>
  <si>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</si>
  <si>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</si>
  <si>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</si>
  <si>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</si>
  <si>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</si>
  <si>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</si>
  <si>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</si>
  <si>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</si>
  <si>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</si>
  <si>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</si>
  <si>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</si>
  <si>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</si>
  <si>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</si>
  <si>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</si>
  <si>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</si>
  <si>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</si>
  <si>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</si>
  <si>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</si>
  <si>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</si>
  <si>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</si>
  <si>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</si>
  <si>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</si>
  <si>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</si>
  <si>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</si>
  <si>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</si>
  <si>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</si>
  <si>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</si>
  <si>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</si>
  <si>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</si>
  <si>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</si>
  <si>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</si>
  <si>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</si>
  <si>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</si>
  <si>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</si>
  <si>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</si>
  <si>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</si>
  <si>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</si>
  <si>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</si>
  <si>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</si>
  <si>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</si>
  <si>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</si>
  <si>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</si>
  <si>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</si>
  <si>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</si>
  <si>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</si>
  <si>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</si>
  <si>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</si>
  <si>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</si>
  <si>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</si>
  <si>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</si>
  <si>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</si>
  <si>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</si>
  <si>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</si>
  <si>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</si>
  <si>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</si>
  <si>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</si>
  <si>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</si>
  <si>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</si>
  <si>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</si>
  <si>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</si>
  <si>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</si>
  <si>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</si>
  <si>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</si>
  <si>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</si>
  <si>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</si>
  <si>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</si>
  <si>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</si>
  <si>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</si>
  <si>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</si>
  <si>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</si>
  <si>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</si>
  <si>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</si>
  <si>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</si>
  <si>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</si>
  <si>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</si>
  <si>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</si>
  <si>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</si>
  <si>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</si>
  <si>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</si>
  <si>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</si>
  <si>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</si>
  <si>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</si>
  <si>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</si>
  <si>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</si>
  <si>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</si>
  <si>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</si>
  <si>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</si>
  <si>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</si>
  <si>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</si>
  <si>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</si>
  <si>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</si>
  <si>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</si>
  <si>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</si>
  <si>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</si>
  <si>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</si>
  <si>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</si>
  <si>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</si>
  <si>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</si>
  <si>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</si>
  <si>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</si>
  <si>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</si>
  <si>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</si>
  <si>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</si>
  <si>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</si>
  <si>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</si>
  <si>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</si>
  <si>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</si>
  <si>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</si>
  <si>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</si>
  <si>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</si>
  <si>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</si>
  <si>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</si>
  <si>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</si>
  <si>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</si>
  <si>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</si>
  <si>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</si>
  <si>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</si>
  <si>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</si>
  <si>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</si>
  <si>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</si>
  <si>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</si>
  <si>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</si>
  <si>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</si>
  <si>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</si>
  <si>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</si>
  <si>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</si>
  <si>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</si>
  <si>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</si>
  <si>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</si>
  <si>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</si>
  <si>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</si>
  <si>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</si>
  <si>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</si>
  <si>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</si>
  <si>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</si>
  <si>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</si>
  <si>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</si>
  <si>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</si>
  <si>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</si>
  <si>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</si>
  <si>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</si>
  <si>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</si>
  <si>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</si>
  <si>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</si>
  <si>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</si>
  <si>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</si>
  <si>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</si>
  <si>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</si>
  <si>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</si>
  <si>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</si>
  <si>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</si>
  <si>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</si>
  <si>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</si>
  <si>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</si>
  <si>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</si>
  <si>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</si>
  <si>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</si>
  <si>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</si>
  <si>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</si>
  <si>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</si>
  <si>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</si>
  <si>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</si>
  <si>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</si>
  <si>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</si>
  <si>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</si>
  <si>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</si>
  <si>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</si>
  <si>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</si>
  <si>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</si>
  <si>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</si>
  <si>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</si>
  <si>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</si>
  <si>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</si>
  <si>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</si>
  <si>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</si>
  <si>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</si>
  <si>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</si>
  <si>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</si>
  <si>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</si>
  <si>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</si>
  <si>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</si>
  <si>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</si>
  <si>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</si>
  <si>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</si>
  <si>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</si>
  <si>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</si>
  <si>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</si>
  <si>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</si>
  <si>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</si>
  <si>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</si>
  <si>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</si>
  <si>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</si>
  <si>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</si>
  <si>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</si>
  <si>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</si>
  <si>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</si>
  <si>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</si>
  <si>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</si>
  <si>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</si>
  <si>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</si>
  <si>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</si>
  <si>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</si>
  <si>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</si>
  <si>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</si>
  <si>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</si>
  <si>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</si>
  <si>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</si>
  <si>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</si>
  <si>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</si>
  <si>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</si>
  <si>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</si>
  <si>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</si>
  <si>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</si>
  <si>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</si>
  <si>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</si>
  <si>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</si>
  <si>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</si>
  <si>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</si>
  <si>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</si>
  <si>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</si>
  <si>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</si>
  <si>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</si>
  <si>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</si>
  <si>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</si>
  <si>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</si>
  <si>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</si>
  <si>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</si>
  <si>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</si>
  <si>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</si>
  <si>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</si>
  <si>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</si>
  <si>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</si>
  <si>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</si>
  <si>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</si>
  <si>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</si>
  <si>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</si>
  <si>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</si>
  <si>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</si>
  <si>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</si>
  <si>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</si>
  <si>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</si>
  <si>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</si>
  <si>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</si>
  <si>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</si>
  <si>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</si>
  <si>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</si>
  <si>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</si>
  <si>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</si>
  <si>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</si>
  <si>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</si>
  <si>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</si>
  <si>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</si>
  <si>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</si>
  <si>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</si>
  <si>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</si>
  <si>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</si>
  <si>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</si>
  <si>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</si>
  <si>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</si>
  <si>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</si>
  <si>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</si>
  <si>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</si>
  <si>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</si>
  <si>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</si>
  <si>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</si>
  <si>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</si>
  <si>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</si>
  <si>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</si>
  <si>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</si>
  <si>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</si>
  <si>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</si>
  <si>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</si>
  <si>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</si>
  <si>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</si>
  <si>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</si>
  <si>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</si>
  <si>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</si>
  <si>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</si>
  <si>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</si>
  <si>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</si>
  <si>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</si>
  <si>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</si>
  <si>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</si>
  <si>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</si>
  <si>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</si>
  <si>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</si>
  <si>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</si>
  <si>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</si>
  <si>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</si>
  <si>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</si>
  <si>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</si>
  <si>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</si>
  <si>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</si>
  <si>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</si>
  <si>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</si>
  <si>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</si>
  <si>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</si>
  <si>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</si>
  <si>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</si>
  <si>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</si>
  <si>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</si>
  <si>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</si>
  <si>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</si>
  <si>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</si>
  <si>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</si>
  <si>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</si>
  <si>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</si>
  <si>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</si>
  <si>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</si>
  <si>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</si>
  <si>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</si>
  <si>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</si>
  <si>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</si>
  <si>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</si>
  <si>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</si>
  <si>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</si>
  <si>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</si>
  <si>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</si>
  <si>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</si>
  <si>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</si>
  <si>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</si>
  <si>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</si>
  <si>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</si>
  <si>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</si>
  <si>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</si>
  <si>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</si>
  <si>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</si>
  <si>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</si>
  <si>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</si>
  <si>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</si>
  <si>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</si>
  <si>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</si>
  <si>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</si>
  <si>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</si>
  <si>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</si>
  <si>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</si>
  <si>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</si>
  <si>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</si>
  <si>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</si>
  <si>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</si>
  <si>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</si>
  <si>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</si>
  <si>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</si>
  <si>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</si>
  <si>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</si>
  <si>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</si>
  <si>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</si>
  <si>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</si>
  <si>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</si>
  <si>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</si>
  <si>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</si>
  <si>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</si>
  <si>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</si>
  <si>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</si>
  <si>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</si>
  <si>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</si>
  <si>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</si>
  <si>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</si>
  <si>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</si>
  <si>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</si>
  <si>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</si>
  <si>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</si>
  <si>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</si>
  <si>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</si>
  <si>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</si>
  <si>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</si>
  <si>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</si>
  <si>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</si>
  <si>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</si>
  <si>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</si>
  <si>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</si>
  <si>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</si>
  <si>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</si>
  <si>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</si>
  <si>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</si>
  <si>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</si>
  <si>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</si>
  <si>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</si>
  <si>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</si>
  <si>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</si>
  <si>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</si>
  <si>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</si>
  <si>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</si>
  <si>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</si>
  <si>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</si>
  <si>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</si>
  <si>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</si>
  <si>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</si>
  <si>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</si>
  <si>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</si>
  <si>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</si>
  <si>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</si>
  <si>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</si>
  <si>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</si>
  <si>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</si>
  <si>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</si>
  <si>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</si>
  <si>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</si>
  <si>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</si>
  <si>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</si>
  <si>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</si>
  <si>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</si>
  <si>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</si>
  <si>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</si>
  <si>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</si>
  <si>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</si>
  <si>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</si>
  <si>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</si>
  <si>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</si>
  <si>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</si>
  <si>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</si>
  <si>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</si>
  <si>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</si>
  <si>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</si>
  <si>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</si>
  <si>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</si>
  <si>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</si>
  <si>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</si>
  <si>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</si>
  <si>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</si>
  <si>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</si>
  <si>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</si>
  <si>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</si>
  <si>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</si>
  <si>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</si>
  <si>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</si>
  <si>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</si>
  <si>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</si>
  <si>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</si>
  <si>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</si>
  <si>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</si>
  <si>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</si>
  <si>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</si>
  <si>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</si>
  <si>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</si>
  <si>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</si>
  <si>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</si>
  <si>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</si>
  <si>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</si>
  <si>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</si>
  <si>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</si>
  <si>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</si>
  <si>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</si>
  <si>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</si>
  <si>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</si>
  <si>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</si>
  <si>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</si>
  <si>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</si>
  <si>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</si>
  <si>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</si>
  <si>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</si>
  <si>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</si>
  <si>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</si>
  <si>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</si>
  <si>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</si>
  <si>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</si>
  <si>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</si>
  <si>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</si>
  <si>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</si>
  <si>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</si>
  <si>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</si>
  <si>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</si>
  <si>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</si>
  <si>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</si>
  <si>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</si>
  <si>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</si>
  <si>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</si>
  <si>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</si>
  <si>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</si>
  <si>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</si>
  <si>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</si>
  <si>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</si>
  <si>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</si>
  <si>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</si>
  <si>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</si>
  <si>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</si>
  <si>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</si>
  <si>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</si>
  <si>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</si>
  <si>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</si>
  <si>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</si>
  <si>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</si>
  <si>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</si>
  <si>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</si>
  <si>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</si>
  <si>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</si>
  <si>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</si>
  <si>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</si>
  <si>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</si>
  <si>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</si>
  <si>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</si>
  <si>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</si>
  <si>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</si>
  <si>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</si>
  <si>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</si>
  <si>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</si>
  <si>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</si>
  <si>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</si>
  <si>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</si>
  <si>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</si>
  <si>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</si>
  <si>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</si>
  <si>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</si>
  <si>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</si>
  <si>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</si>
  <si>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</si>
  <si>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</si>
  <si>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</si>
  <si>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</si>
  <si>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</si>
  <si>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</si>
  <si>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</si>
  <si>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</si>
  <si>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</si>
  <si>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</si>
  <si>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</si>
  <si>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</si>
  <si>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</si>
  <si>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</si>
  <si>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</si>
  <si>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</si>
  <si>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</si>
  <si>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</si>
  <si>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</si>
  <si>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</si>
  <si>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</si>
  <si>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</si>
  <si>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</si>
  <si>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</si>
  <si>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</si>
  <si>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</si>
  <si>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</si>
  <si>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</si>
  <si>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</si>
  <si>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</si>
  <si>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</si>
  <si>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</si>
  <si>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</si>
  <si>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</si>
  <si>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</si>
  <si>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</si>
  <si>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</si>
  <si>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</si>
  <si>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</si>
  <si>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</si>
  <si>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</si>
  <si>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</si>
  <si>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</si>
  <si>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</si>
  <si>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</si>
  <si>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</si>
  <si>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</si>
  <si>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</si>
  <si>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</si>
  <si>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</si>
  <si>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</si>
  <si>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</si>
  <si>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</si>
  <si>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</si>
  <si>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</si>
  <si>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</si>
  <si>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</si>
  <si>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</si>
  <si>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</si>
  <si>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</si>
  <si>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</si>
  <si>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</si>
  <si>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</si>
  <si>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</si>
  <si>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</si>
  <si>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</si>
  <si>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</si>
  <si>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</si>
  <si>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</si>
  <si>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</si>
  <si>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</si>
  <si>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</si>
  <si>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</si>
  <si>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</si>
  <si>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</si>
  <si>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</si>
  <si>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</si>
  <si>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</si>
  <si>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</si>
  <si>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</si>
  <si>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</si>
  <si>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</si>
  <si>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</si>
  <si>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</si>
  <si>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</si>
  <si>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</si>
  <si>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</si>
  <si>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</si>
  <si>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</si>
  <si>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</si>
  <si>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</si>
  <si>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</si>
  <si>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</si>
  <si>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</si>
  <si>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</si>
  <si>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</si>
  <si>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</si>
  <si>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</si>
  <si>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</si>
  <si>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</si>
  <si>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</si>
  <si>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</si>
  <si>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</si>
  <si>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</si>
  <si>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</si>
  <si>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</si>
  <si>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</si>
  <si>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</si>
  <si>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</si>
  <si>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</si>
  <si>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</si>
  <si>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</si>
  <si>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</si>
  <si>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</si>
  <si>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</si>
  <si>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</si>
  <si>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</si>
  <si>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</si>
  <si>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</si>
  <si>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</si>
  <si>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</si>
  <si>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</si>
  <si>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</si>
  <si>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</si>
  <si>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</si>
  <si>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</si>
  <si>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</si>
  <si>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</si>
  <si>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</si>
  <si>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</si>
  <si>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</si>
  <si>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</si>
  <si>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</si>
  <si>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</si>
  <si>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</si>
  <si>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</si>
  <si>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</si>
  <si>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</si>
  <si>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</si>
  <si>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</si>
  <si>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</si>
  <si>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</si>
  <si>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</si>
  <si>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</si>
  <si>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</si>
  <si>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</si>
  <si>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</si>
  <si>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</si>
  <si>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</si>
  <si>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</si>
  <si>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</si>
  <si>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</si>
  <si>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</si>
  <si>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</si>
  <si>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</si>
  <si>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</si>
  <si>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</si>
  <si>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</si>
  <si>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</si>
  <si>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</si>
  <si>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</si>
  <si>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</si>
  <si>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</si>
  <si>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</si>
  <si>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</si>
  <si>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</si>
  <si>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</si>
  <si>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</si>
  <si>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</si>
  <si>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</si>
  <si>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</si>
  <si>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</si>
  <si>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</si>
  <si>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</si>
  <si>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</si>
  <si>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</si>
  <si>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</si>
  <si>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</si>
  <si>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</si>
  <si>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</si>
  <si>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</si>
  <si>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</si>
  <si>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</si>
  <si>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</si>
  <si>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</si>
  <si>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</si>
  <si>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</si>
  <si>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</si>
  <si>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</si>
  <si>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</si>
  <si>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</si>
  <si>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</si>
  <si>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</si>
  <si>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</si>
  <si>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</si>
  <si>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</si>
  <si>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</si>
  <si>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</si>
  <si>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</si>
  <si>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</si>
  <si>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</si>
  <si>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</si>
  <si>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</si>
  <si>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</si>
  <si>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</si>
  <si>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</si>
  <si>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</si>
  <si>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</si>
  <si>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</si>
  <si>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</si>
  <si>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</si>
  <si>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</si>
  <si>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</si>
  <si>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</si>
  <si>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</si>
  <si>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</si>
  <si>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</si>
  <si>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</si>
  <si>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</si>
  <si>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</si>
  <si>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</si>
  <si>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</si>
  <si>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</si>
  <si>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</si>
  <si>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</si>
  <si>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</si>
  <si>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</si>
  <si>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</si>
  <si>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</si>
  <si>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</si>
  <si>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</si>
  <si>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</si>
  <si>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</si>
  <si>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</si>
  <si>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</si>
  <si>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</si>
  <si>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</si>
  <si>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</si>
  <si>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</si>
  <si>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</si>
  <si>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</si>
  <si>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</si>
  <si>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</si>
  <si>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</si>
  <si>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</si>
  <si>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</si>
  <si>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</si>
  <si>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</si>
  <si>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</si>
  <si>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</si>
  <si>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</si>
  <si>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</si>
  <si>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</si>
  <si>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</si>
  <si>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</si>
  <si>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</si>
  <si>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</si>
  <si>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</si>
  <si>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</si>
  <si>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</si>
  <si>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</si>
  <si>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</si>
  <si>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</si>
  <si>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</si>
  <si>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</si>
  <si>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</si>
  <si>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</si>
  <si>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</si>
  <si>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</si>
  <si>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</si>
  <si>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</si>
  <si>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</si>
  <si>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</si>
  <si>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</si>
  <si>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</si>
  <si>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</si>
  <si>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</si>
  <si>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</si>
  <si>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</si>
  <si>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</si>
  <si>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</si>
  <si>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</si>
  <si>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</si>
  <si>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</si>
  <si>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</si>
  <si>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</si>
  <si>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</si>
  <si>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</si>
  <si>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</si>
  <si>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</si>
  <si>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</si>
  <si>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</si>
  <si>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</si>
  <si>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</si>
  <si>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</si>
  <si>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</si>
  <si>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</si>
  <si>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</si>
  <si>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</si>
  <si>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</si>
  <si>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</si>
  <si>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</si>
  <si>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</si>
  <si>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</si>
  <si>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</si>
  <si>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</si>
  <si>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</si>
  <si>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</si>
  <si>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</si>
  <si>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</si>
  <si>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</si>
  <si>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</si>
  <si>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</si>
  <si>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</si>
  <si>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</si>
  <si>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</si>
  <si>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</si>
  <si>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</si>
  <si>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</si>
  <si>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</si>
  <si>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</si>
  <si>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</si>
  <si>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</si>
  <si>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</si>
  <si>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</si>
  <si>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</si>
  <si>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</si>
  <si>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</si>
  <si>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</si>
  <si>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</si>
  <si>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</si>
  <si>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</si>
  <si>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</si>
  <si>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</si>
  <si>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</si>
  <si>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</si>
  <si>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</si>
  <si>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</si>
  <si>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</si>
  <si>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</si>
  <si>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</si>
  <si>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</si>
  <si>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</si>
  <si>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</si>
  <si>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</si>
  <si>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</si>
  <si>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</si>
  <si>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</si>
  <si>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</si>
  <si>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</si>
  <si>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</si>
  <si>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</si>
  <si>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</si>
  <si>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</si>
  <si>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</si>
  <si>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</si>
  <si>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</si>
  <si>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</si>
  <si>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</si>
  <si>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</si>
  <si>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</si>
  <si>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</si>
  <si>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</si>
  <si>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</si>
  <si>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</si>
  <si>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</si>
  <si>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</si>
  <si>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</si>
  <si>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</si>
  <si>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</si>
  <si>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</si>
  <si>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</si>
  <si>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</si>
  <si>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</si>
  <si>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</si>
  <si>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</si>
  <si>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</si>
  <si>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</si>
  <si>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</si>
  <si>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</si>
  <si>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</si>
  <si>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</si>
  <si>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</si>
  <si>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</si>
  <si>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</si>
  <si>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</si>
  <si>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</si>
  <si>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</si>
  <si>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</si>
  <si>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</si>
  <si>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</si>
  <si>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</si>
  <si>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</si>
  <si>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</si>
  <si>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</si>
  <si>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</si>
  <si>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</si>
  <si>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</si>
  <si>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</si>
  <si>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</si>
  <si>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</si>
  <si>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</si>
  <si>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</si>
  <si>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</si>
  <si>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</si>
  <si>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</si>
  <si>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</si>
  <si>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</si>
  <si>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</si>
  <si>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</si>
  <si>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</si>
  <si>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</si>
  <si>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</si>
  <si>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</si>
  <si>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</si>
  <si>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</si>
  <si>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</si>
  <si>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</si>
  <si>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</si>
  <si>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</si>
  <si>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</si>
  <si>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</si>
  <si>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</si>
  <si>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</si>
  <si>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</si>
  <si>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</si>
  <si>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</si>
  <si>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</si>
  <si>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</si>
  <si>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</si>
  <si>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</si>
  <si>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</si>
  <si>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</si>
  <si>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</si>
  <si>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</si>
  <si>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</si>
  <si>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</si>
  <si>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</si>
  <si>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</si>
  <si>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</si>
  <si>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</si>
  <si>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</si>
  <si>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</si>
  <si>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</si>
  <si>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</si>
  <si>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</si>
  <si>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</si>
  <si>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</si>
  <si>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</si>
  <si>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</si>
  <si>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</si>
  <si>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</si>
  <si>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</si>
  <si>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</si>
  <si>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</si>
  <si>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</si>
  <si>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</si>
  <si>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</si>
  <si>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</si>
  <si>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</si>
  <si>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</si>
  <si>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</si>
  <si>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</si>
  <si>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</si>
  <si>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</si>
  <si>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</si>
  <si>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</si>
  <si>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</si>
  <si>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</si>
  <si>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</si>
  <si>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</si>
  <si>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</si>
  <si>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</si>
  <si>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</si>
  <si>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</si>
  <si>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</si>
  <si>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</si>
  <si>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</si>
  <si>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</si>
  <si>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</si>
  <si>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</si>
  <si>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</si>
  <si>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</si>
  <si>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</si>
  <si>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</si>
  <si>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</si>
  <si>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</si>
  <si>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</si>
  <si>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</si>
  <si>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</si>
  <si>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</si>
  <si>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</si>
  <si>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</si>
  <si>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</si>
  <si>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</si>
  <si>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</si>
  <si>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</si>
  <si>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</si>
  <si>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</si>
  <si>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</si>
  <si>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</si>
  <si>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</si>
  <si>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</si>
  <si>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</si>
  <si>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</si>
  <si>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</si>
  <si>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</si>
  <si>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</si>
  <si>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</si>
  <si>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</si>
  <si>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</si>
  <si>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</si>
  <si>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</si>
  <si>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</si>
  <si>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</si>
  <si>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</si>
  <si>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</si>
  <si>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</si>
  <si>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</si>
  <si>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</si>
  <si>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</si>
  <si>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</si>
  <si>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</si>
  <si>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</si>
  <si>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</si>
  <si>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</si>
  <si>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</si>
  <si>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</si>
  <si>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</si>
  <si>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</si>
  <si>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</si>
  <si>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</si>
  <si>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</si>
  <si>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</si>
  <si>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</si>
  <si>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</si>
  <si>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</si>
  <si>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</si>
  <si>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</si>
  <si>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</si>
  <si>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</si>
  <si>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</si>
  <si>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</si>
  <si>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</si>
  <si>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</si>
  <si>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</si>
  <si>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</si>
  <si>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</si>
  <si>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</si>
  <si>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</si>
  <si>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</si>
  <si>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</si>
  <si>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</si>
  <si>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</si>
  <si>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</si>
  <si>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</si>
  <si>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</si>
  <si>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</si>
  <si>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</si>
  <si>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</si>
  <si>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</si>
  <si>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</si>
  <si>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</si>
  <si>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</si>
  <si>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</si>
  <si>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</si>
  <si>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</si>
  <si>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</si>
  <si>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</si>
  <si>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</si>
  <si>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</si>
  <si>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</si>
  <si>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</si>
  <si>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</si>
  <si>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</si>
  <si>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</si>
  <si>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</si>
  <si>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</si>
  <si>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</si>
  <si>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</si>
  <si>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</si>
  <si>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</si>
  <si>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</si>
  <si>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</si>
  <si>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</si>
  <si>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</si>
  <si>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</si>
  <si>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</si>
  <si>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</si>
  <si>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</si>
  <si>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</si>
  <si>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</si>
  <si>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</si>
  <si>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</si>
  <si>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</si>
  <si>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</si>
  <si>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</si>
  <si>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</si>
  <si>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</si>
  <si>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</si>
  <si>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</si>
  <si>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</si>
  <si>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</si>
  <si>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</si>
  <si>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</si>
  <si>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</si>
  <si>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</si>
  <si>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</si>
  <si>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</si>
  <si>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</si>
  <si>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</si>
  <si>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</si>
  <si>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</si>
  <si>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</si>
  <si>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</si>
  <si>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</si>
  <si>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</si>
  <si>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</si>
  <si>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</si>
  <si>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</si>
  <si>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</si>
  <si>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</si>
  <si>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</si>
  <si>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</si>
  <si>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</si>
  <si>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</si>
  <si>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</si>
  <si>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</si>
  <si>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</si>
  <si>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</si>
  <si>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</si>
  <si>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</si>
  <si>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</si>
  <si>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</si>
  <si>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</si>
  <si>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</si>
  <si>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</si>
  <si>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</si>
  <si>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</si>
  <si>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</si>
  <si>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</si>
  <si>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</si>
  <si>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</si>
  <si>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</si>
  <si>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</si>
  <si>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</si>
  <si>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</si>
  <si>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</si>
  <si>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</si>
  <si>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</si>
  <si>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</si>
  <si>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</si>
  <si>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</si>
  <si>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</si>
  <si>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</si>
  <si>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</si>
  <si>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</si>
  <si>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</si>
  <si>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</si>
  <si>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</si>
  <si>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</si>
  <si>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</si>
  <si>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</si>
  <si>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</si>
  <si>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</si>
  <si>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</si>
  <si>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</si>
  <si>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</si>
  <si>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</si>
  <si>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</si>
  <si>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</si>
  <si>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</si>
  <si>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</si>
  <si>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</si>
  <si>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</si>
  <si>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</si>
  <si>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</si>
  <si>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</si>
  <si>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</si>
  <si>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</si>
  <si>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</si>
  <si>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</si>
  <si>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</si>
  <si>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</si>
  <si>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</si>
  <si>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</si>
  <si>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</si>
  <si>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</si>
  <si>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</si>
  <si>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</si>
  <si>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</si>
  <si>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</si>
  <si>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</si>
  <si>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</si>
  <si>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</si>
  <si>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</si>
  <si>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</si>
  <si>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</si>
  <si>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</si>
  <si>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</si>
  <si>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</si>
  <si>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</si>
  <si>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</si>
  <si>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</si>
  <si>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</si>
  <si>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</si>
  <si>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</si>
  <si>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</si>
  <si>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</si>
  <si>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</si>
  <si>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</si>
  <si>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</si>
  <si>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</si>
  <si>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</si>
  <si>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</si>
  <si>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</si>
  <si>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</si>
  <si>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</si>
  <si>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</si>
  <si>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</si>
  <si>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</si>
  <si>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</si>
  <si>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</si>
  <si>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</si>
  <si>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</si>
  <si>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</si>
  <si>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</si>
  <si>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</si>
  <si>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</si>
  <si>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</si>
  <si>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</si>
  <si>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</si>
  <si>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</si>
  <si>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</si>
  <si>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</si>
  <si>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</si>
  <si>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</si>
  <si>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</si>
  <si>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</si>
  <si>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</si>
  <si>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</si>
  <si>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</si>
  <si>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</si>
  <si>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</si>
  <si>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</si>
  <si>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</si>
  <si>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</si>
  <si>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</si>
  <si>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</si>
  <si>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</si>
  <si>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</si>
  <si>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</si>
  <si>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</si>
  <si>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</si>
  <si>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</si>
  <si>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</si>
  <si>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</si>
  <si>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</si>
  <si>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</si>
  <si>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</si>
  <si>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</si>
  <si>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</si>
  <si>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</si>
  <si>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</si>
  <si>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</si>
  <si>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</si>
  <si>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</si>
  <si>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</si>
  <si>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</si>
  <si>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</si>
  <si>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</si>
  <si>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</si>
  <si>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</si>
  <si>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</si>
  <si>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</si>
  <si>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</si>
  <si>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</si>
  <si>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</si>
  <si>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</si>
  <si>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</si>
  <si>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</si>
  <si>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</si>
  <si>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</si>
  <si>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</si>
  <si>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</si>
  <si>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</si>
  <si>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</si>
  <si>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</si>
  <si>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</si>
  <si>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</si>
  <si>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</si>
  <si>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</si>
  <si>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</si>
  <si>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</si>
  <si>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</si>
  <si>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</si>
  <si>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</si>
  <si>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</si>
  <si>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</si>
  <si>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</si>
  <si>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</si>
  <si>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</si>
  <si>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</si>
  <si>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</si>
  <si>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</si>
  <si>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</si>
  <si>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</si>
  <si>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</si>
  <si>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</si>
  <si>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</si>
  <si>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</si>
  <si>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</si>
  <si>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</si>
  <si>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</si>
  <si>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</si>
  <si>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</si>
  <si>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</si>
  <si>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</si>
  <si>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</si>
  <si>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</si>
  <si>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</si>
  <si>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</si>
  <si>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</si>
  <si>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</si>
  <si>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</si>
  <si>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</si>
  <si>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</si>
  <si>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</si>
  <si>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</si>
  <si>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</si>
  <si>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</si>
  <si>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</si>
  <si>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</si>
  <si>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</si>
  <si>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</si>
  <si>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</si>
  <si>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</si>
  <si>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</si>
  <si>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</si>
  <si>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</si>
  <si>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</si>
  <si>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</si>
  <si>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</si>
  <si>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</si>
  <si>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</si>
  <si>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</si>
  <si>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</si>
  <si>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</si>
  <si>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</si>
  <si>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</si>
  <si>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</si>
  <si>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</si>
  <si>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</si>
  <si>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</si>
  <si>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</si>
  <si>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</si>
  <si>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</si>
  <si>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</si>
  <si>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</si>
  <si>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</si>
  <si>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</si>
  <si>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</si>
  <si>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</si>
  <si>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</si>
  <si>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</si>
  <si>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</si>
  <si>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</si>
  <si>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</si>
  <si>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</si>
  <si>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</si>
  <si>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</si>
  <si>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</si>
  <si>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</si>
  <si>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</si>
  <si>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</si>
  <si>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</si>
  <si>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</si>
  <si>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</si>
  <si>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</si>
  <si>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</si>
  <si>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</si>
  <si>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</si>
  <si>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</si>
  <si>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</si>
  <si>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</si>
  <si>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</si>
  <si>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</si>
  <si>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</si>
  <si>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</si>
  <si>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</si>
  <si>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</si>
  <si>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</si>
  <si>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</si>
  <si>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</si>
  <si>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</si>
  <si>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</si>
  <si>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</si>
  <si>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</si>
  <si>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</si>
  <si>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</si>
  <si>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</si>
  <si>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</si>
  <si>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</si>
  <si>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</si>
  <si>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</si>
  <si>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</si>
  <si>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</si>
  <si>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</si>
  <si>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</si>
  <si>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</si>
  <si>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</si>
  <si>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</si>
  <si>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</si>
  <si>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</si>
  <si>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</si>
  <si>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</si>
  <si>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</si>
  <si>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</si>
  <si>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</si>
  <si>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</si>
  <si>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</si>
  <si>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</si>
  <si>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</si>
  <si>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</si>
  <si>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</si>
  <si>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</si>
  <si>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</si>
  <si>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</si>
  <si>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</si>
  <si>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</si>
  <si>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</si>
  <si>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</si>
  <si>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</si>
  <si>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</si>
  <si>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</si>
  <si>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</si>
  <si>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</si>
  <si>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</si>
  <si>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</si>
  <si>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</si>
  <si>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</si>
  <si>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</si>
  <si>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</si>
  <si>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</si>
  <si>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</si>
  <si>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</si>
  <si>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</si>
  <si>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</si>
  <si>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</si>
  <si>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</si>
  <si>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</si>
  <si>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</si>
  <si>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</si>
  <si>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</si>
  <si>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</si>
  <si>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</si>
  <si>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</si>
  <si>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</si>
  <si>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</si>
  <si>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</si>
  <si>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</si>
  <si>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</si>
  <si>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</si>
  <si>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</si>
  <si>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</si>
  <si>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</si>
  <si>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</si>
  <si>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</si>
  <si>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</si>
  <si>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</si>
  <si>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</si>
  <si>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</si>
  <si>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</si>
  <si>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</si>
  <si>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</si>
  <si>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</si>
  <si>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</si>
  <si>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</si>
  <si>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</si>
  <si>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</si>
  <si>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</si>
  <si>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</si>
  <si>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</si>
  <si>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</si>
  <si>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</si>
  <si>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</si>
  <si>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</si>
  <si>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</si>
  <si>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</si>
  <si>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</si>
  <si>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</si>
  <si>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</si>
  <si>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</si>
  <si>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</si>
  <si>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</si>
  <si>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</si>
  <si>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</si>
  <si>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</si>
  <si>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</si>
  <si>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</si>
  <si>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</si>
  <si>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</si>
  <si>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</si>
  <si>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</si>
  <si>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</si>
  <si>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</si>
  <si>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</si>
  <si>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</si>
  <si>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</si>
  <si>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</si>
  <si>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</si>
  <si>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</si>
  <si>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</si>
  <si>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</si>
  <si>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</si>
  <si>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</si>
  <si>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</si>
  <si>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</si>
  <si>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</si>
  <si>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</si>
  <si>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</si>
  <si>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</si>
  <si>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</si>
  <si>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</si>
  <si>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</si>
  <si>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</si>
  <si>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</si>
  <si>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</si>
  <si>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</si>
  <si>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</si>
  <si>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</si>
  <si>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</si>
  <si>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</si>
  <si>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</si>
  <si>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</si>
  <si>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</si>
  <si>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</si>
  <si>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</si>
  <si>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</si>
  <si>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</si>
  <si>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</si>
  <si>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</si>
  <si>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</si>
  <si>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</si>
  <si>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</si>
  <si>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</si>
  <si>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</si>
  <si>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</si>
  <si>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</si>
  <si>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</si>
  <si>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</si>
  <si>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</si>
  <si>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</si>
  <si>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</si>
  <si>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</si>
  <si>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</si>
  <si>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</si>
  <si>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</si>
  <si>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</si>
  <si>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</si>
  <si>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</si>
  <si>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</si>
  <si>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</si>
  <si>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</si>
  <si>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</si>
  <si>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</si>
  <si>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</si>
  <si>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</si>
  <si>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</si>
  <si>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</si>
  <si>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</si>
  <si>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</si>
  <si>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</si>
  <si>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</si>
  <si>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</si>
  <si>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</si>
  <si>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</si>
  <si>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</si>
  <si>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</si>
  <si>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</si>
  <si>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</si>
  <si>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</si>
  <si>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</si>
  <si>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</si>
  <si>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</si>
  <si>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</si>
  <si>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</si>
  <si>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</si>
  <si>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</si>
  <si>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</si>
  <si>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</si>
  <si>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</si>
  <si>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</si>
  <si>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</si>
  <si>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</si>
  <si>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</si>
  <si>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</si>
  <si>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</si>
  <si>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</si>
  <si>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</si>
  <si>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</si>
  <si>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</si>
  <si>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</si>
  <si>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</si>
  <si>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</si>
  <si>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</si>
  <si>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</si>
  <si>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</si>
  <si>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</si>
  <si>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</si>
  <si>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</si>
  <si>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</si>
  <si>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</si>
  <si>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</si>
  <si>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</si>
  <si>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</si>
  <si>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</si>
  <si>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</si>
  <si>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</si>
  <si>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</si>
  <si>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</si>
  <si>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</si>
  <si>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</si>
  <si>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</si>
  <si>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</si>
  <si>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</si>
  <si>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</si>
  <si>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</si>
  <si>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</si>
  <si>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</si>
  <si>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</si>
  <si>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</si>
  <si>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</si>
  <si>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</si>
  <si>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</si>
  <si>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</si>
  <si>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</si>
  <si>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</si>
  <si>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</si>
  <si>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</si>
  <si>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</si>
  <si>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</si>
  <si>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</si>
  <si>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</si>
  <si>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</si>
  <si>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</si>
  <si>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</si>
  <si>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</si>
  <si>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</si>
  <si>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</si>
  <si>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</si>
  <si>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</si>
  <si>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</si>
  <si>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</si>
  <si>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</si>
  <si>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</si>
  <si>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</si>
  <si>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</si>
  <si>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</si>
  <si>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</si>
  <si>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</si>
  <si>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</si>
  <si>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</si>
  <si>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</si>
  <si>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</si>
  <si>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</si>
  <si>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</si>
  <si>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</si>
  <si>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</si>
  <si>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</si>
  <si>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</si>
  <si>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</si>
  <si>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</si>
  <si>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</si>
  <si>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</si>
  <si>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</si>
  <si>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</si>
  <si>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</si>
  <si>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</si>
  <si>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</si>
  <si>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</si>
  <si>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</si>
  <si>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</si>
  <si>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</si>
  <si>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</si>
  <si>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</si>
  <si>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</si>
  <si>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</si>
  <si>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</si>
  <si>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</si>
  <si>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</si>
  <si>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</si>
  <si>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</si>
  <si>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</si>
  <si>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</si>
  <si>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</si>
  <si>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</si>
  <si>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</si>
  <si>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</si>
  <si>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</si>
  <si>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</si>
  <si>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</si>
  <si>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</si>
  <si>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</si>
  <si>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</si>
  <si>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</si>
  <si>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</si>
  <si>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</si>
  <si>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</si>
  <si>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</si>
  <si>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</si>
  <si>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</si>
  <si>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</si>
  <si>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</si>
  <si>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</si>
  <si>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</si>
  <si>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</si>
  <si>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</si>
  <si>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</si>
  <si>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</si>
  <si>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</si>
  <si>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</si>
  <si>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</si>
  <si>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</si>
  <si>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</si>
  <si>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</si>
  <si>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</si>
  <si>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</si>
  <si>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</si>
  <si>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</si>
  <si>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</si>
  <si>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</si>
  <si>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</si>
  <si>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</si>
  <si>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</si>
  <si>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</si>
  <si>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</si>
  <si>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</si>
  <si>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</si>
  <si>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</si>
  <si>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</si>
  <si>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</si>
  <si>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</si>
  <si>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</si>
  <si>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</si>
  <si>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</si>
  <si>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</si>
  <si>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</si>
  <si>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</si>
  <si>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</si>
  <si>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</si>
  <si>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</si>
  <si>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</si>
  <si>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</si>
  <si>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</si>
  <si>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</si>
  <si>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</si>
  <si>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</si>
  <si>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</si>
  <si>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</si>
  <si>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</si>
  <si>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</si>
  <si>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</si>
  <si>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</si>
  <si>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</si>
  <si>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</si>
  <si>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</si>
  <si>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</si>
  <si>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</si>
  <si>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</si>
  <si>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</si>
  <si>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</si>
  <si>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</si>
  <si>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</si>
  <si>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</si>
  <si>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</si>
  <si>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</si>
  <si>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</si>
  <si>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</si>
  <si>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</si>
  <si>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</si>
  <si>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</si>
  <si>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</si>
  <si>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</si>
  <si>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</si>
  <si>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</si>
  <si>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</si>
  <si>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</si>
  <si>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</si>
  <si>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</si>
  <si>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</si>
  <si>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</si>
  <si>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</si>
  <si>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</si>
  <si>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</si>
  <si>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</si>
  <si>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</si>
  <si>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</si>
  <si>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</si>
  <si>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</si>
  <si>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</si>
  <si>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</si>
  <si>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</si>
  <si>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</si>
  <si>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</si>
  <si>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</si>
  <si>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</si>
  <si>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</si>
  <si>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</si>
  <si>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</si>
  <si>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</si>
  <si>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</si>
  <si>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</si>
  <si>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</si>
  <si>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</si>
  <si>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</si>
  <si>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</si>
  <si>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</si>
  <si>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</si>
  <si>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</si>
  <si>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</si>
  <si>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</si>
  <si>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</si>
  <si>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</si>
  <si>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</si>
  <si>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</si>
  <si>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</si>
  <si>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</si>
  <si>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</si>
  <si>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</si>
  <si>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</si>
  <si>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</si>
  <si>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</si>
  <si>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</si>
  <si>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</si>
  <si>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</si>
  <si>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</si>
  <si>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</si>
  <si>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</si>
  <si>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</si>
  <si>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</si>
  <si>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</si>
  <si>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</si>
  <si>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</si>
  <si>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</si>
  <si>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</si>
  <si>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</si>
  <si>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</si>
  <si>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</si>
  <si>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</si>
  <si>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</si>
  <si>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</si>
  <si>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</si>
  <si>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</si>
  <si>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</si>
  <si>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</si>
  <si>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</si>
  <si>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</si>
  <si>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</si>
  <si>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</si>
  <si>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</si>
  <si>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</si>
  <si>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</si>
  <si>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</si>
  <si>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</si>
  <si>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</si>
  <si>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</si>
  <si>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</si>
  <si>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</si>
  <si>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</si>
  <si>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</si>
  <si>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</si>
  <si>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</si>
  <si>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</si>
  <si>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</si>
  <si>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</si>
  <si>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</si>
  <si>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</si>
  <si>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</si>
  <si>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</si>
  <si>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</si>
  <si>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</si>
  <si>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</si>
  <si>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</si>
  <si>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</si>
  <si>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</si>
  <si>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</si>
  <si>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</si>
  <si>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</si>
  <si>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</si>
  <si>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</si>
  <si>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</si>
  <si>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</si>
  <si>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</si>
  <si>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</si>
  <si>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</si>
  <si>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</si>
  <si>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</si>
  <si>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</si>
  <si>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</si>
  <si>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</si>
  <si>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</si>
  <si>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</si>
  <si>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</si>
  <si>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</si>
  <si>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</si>
  <si>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</si>
  <si>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</si>
  <si>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</si>
  <si>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</si>
  <si>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</si>
  <si>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</si>
  <si>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</si>
  <si>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</si>
  <si>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</si>
  <si>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</si>
  <si>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</si>
  <si>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</si>
  <si>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</si>
  <si>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</si>
  <si>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</si>
  <si>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</si>
  <si>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</si>
  <si>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</si>
  <si>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</si>
  <si>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</si>
  <si>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</si>
  <si>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</si>
  <si>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</si>
  <si>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</si>
  <si>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</si>
  <si>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</si>
  <si>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</si>
  <si>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</si>
  <si>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</si>
  <si>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</si>
  <si>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</si>
  <si>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</si>
  <si>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</si>
  <si>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</si>
  <si>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</si>
  <si>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</si>
  <si>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</si>
  <si>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</si>
  <si>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</si>
  <si>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</si>
  <si>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</si>
  <si>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</si>
  <si>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</si>
  <si>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</si>
  <si>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</si>
  <si>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</si>
  <si>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</si>
  <si>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</si>
  <si>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</si>
  <si>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</si>
  <si>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</si>
  <si>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</si>
  <si>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</si>
  <si>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</si>
  <si>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</si>
  <si>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</si>
  <si>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</si>
  <si>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</si>
  <si>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</si>
  <si>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</si>
  <si>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</si>
  <si>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</si>
  <si>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</si>
  <si>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</si>
  <si>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</si>
  <si>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</si>
  <si>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</si>
  <si>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</si>
  <si>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</si>
  <si>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</si>
  <si>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</si>
  <si>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</si>
  <si>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</si>
  <si>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</si>
  <si>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</si>
  <si>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</si>
  <si>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</si>
  <si>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</si>
  <si>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</si>
  <si>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</si>
  <si>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</si>
  <si>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</si>
  <si>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</si>
  <si>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</si>
  <si>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</si>
  <si>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</si>
  <si>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</si>
  <si>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</si>
  <si>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</si>
  <si>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</si>
  <si>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</si>
  <si>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</si>
  <si>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</si>
  <si>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</si>
  <si>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</si>
  <si>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</si>
  <si>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</si>
  <si>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</si>
  <si>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</si>
  <si>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</si>
  <si>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</si>
  <si>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</si>
  <si>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</si>
  <si>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</si>
  <si>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</si>
  <si>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</si>
  <si>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</si>
  <si>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</si>
  <si>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</si>
  <si>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</si>
  <si>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</si>
  <si>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</si>
  <si>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</si>
  <si>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</si>
  <si>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</si>
  <si>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</si>
  <si>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</si>
  <si>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</si>
  <si>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</si>
  <si>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</si>
  <si>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</si>
  <si>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</si>
  <si>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</si>
  <si>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</si>
  <si>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</si>
  <si>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</si>
  <si>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</si>
  <si>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</si>
  <si>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</si>
  <si>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</si>
  <si>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</si>
  <si>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</si>
  <si>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</si>
  <si>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</si>
  <si>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</si>
  <si>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</si>
  <si>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</si>
  <si>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</si>
  <si>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</si>
  <si>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</si>
  <si>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</si>
  <si>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</si>
  <si>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</si>
  <si>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</si>
  <si>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</si>
  <si>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</si>
  <si>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</si>
  <si>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</si>
  <si>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</si>
  <si>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</si>
  <si>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</si>
  <si>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</si>
  <si>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</si>
  <si>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</si>
  <si>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</si>
  <si>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</si>
  <si>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</si>
  <si>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</si>
  <si>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</si>
  <si>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</si>
  <si>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</si>
  <si>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</si>
  <si>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</si>
  <si>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</si>
  <si>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</si>
  <si>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</si>
  <si>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</si>
  <si>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</si>
  <si>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</si>
  <si>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</si>
  <si>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</si>
  <si>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</si>
  <si>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</si>
  <si>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</si>
  <si>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</si>
  <si>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</si>
  <si>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</si>
  <si>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</si>
  <si>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</si>
  <si>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</si>
  <si>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</si>
  <si>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</si>
  <si>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</si>
  <si>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</si>
  <si>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</si>
  <si>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</si>
  <si>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</si>
  <si>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</si>
  <si>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</si>
  <si>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</si>
  <si>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</si>
  <si>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</si>
  <si>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</si>
  <si>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</si>
  <si>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</si>
  <si>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</si>
  <si>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</si>
  <si>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</si>
  <si>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</si>
  <si>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</si>
  <si>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</si>
  <si>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</si>
  <si>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</si>
  <si>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</si>
  <si>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</si>
  <si>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</si>
  <si>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</si>
  <si>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</si>
  <si>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</si>
  <si>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</si>
  <si>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</si>
  <si>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</si>
  <si>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</si>
  <si>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</si>
  <si>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</si>
  <si>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</si>
  <si>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</si>
  <si>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</si>
  <si>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</si>
  <si>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</si>
  <si>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</si>
  <si>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</si>
  <si>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</si>
  <si>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</si>
  <si>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</si>
  <si>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</si>
  <si>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</si>
  <si>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</si>
  <si>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</si>
  <si>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</si>
  <si>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</si>
  <si>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</si>
  <si>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</si>
  <si>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</si>
  <si>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</si>
  <si>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</si>
  <si>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</si>
  <si>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</si>
  <si>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</si>
  <si>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</si>
  <si>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</si>
  <si>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</si>
  <si>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</si>
  <si>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</si>
  <si>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</si>
  <si>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</si>
  <si>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</si>
  <si>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</si>
  <si>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</si>
  <si>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</si>
  <si>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</si>
  <si>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</si>
  <si>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</si>
  <si>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</si>
  <si>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</si>
  <si>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</si>
  <si>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</si>
  <si>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</si>
  <si>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</si>
  <si>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</si>
  <si>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</si>
  <si>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</si>
  <si>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</si>
  <si>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</si>
  <si>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</si>
  <si>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</si>
  <si>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</si>
  <si>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</si>
  <si>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</si>
  <si>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</si>
  <si>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</si>
  <si>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</si>
  <si>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</si>
  <si>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</si>
  <si>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</si>
  <si>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</si>
  <si>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</si>
  <si>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</si>
  <si>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</si>
  <si>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</si>
  <si>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</si>
  <si>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</si>
  <si>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</si>
  <si>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</si>
  <si>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</si>
  <si>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</si>
  <si>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</si>
  <si>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</si>
  <si>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</si>
  <si>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</si>
  <si>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</si>
  <si>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</si>
  <si>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</si>
  <si>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</si>
  <si>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</si>
  <si>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</si>
  <si>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</si>
  <si>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</si>
  <si>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</si>
  <si>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</si>
  <si>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</si>
  <si>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</si>
  <si>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</si>
  <si>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</si>
  <si>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</si>
  <si>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</si>
  <si>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</si>
  <si>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</si>
  <si>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</si>
  <si>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</si>
  <si>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</si>
  <si>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</si>
  <si>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</si>
  <si>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</si>
  <si>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</si>
  <si>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</si>
  <si>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</si>
  <si>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</si>
  <si>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</si>
  <si>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</si>
  <si>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</si>
  <si>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</si>
  <si>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</si>
  <si>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</si>
  <si>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</si>
  <si>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</si>
  <si>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</si>
  <si>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</si>
  <si>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</si>
  <si>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</si>
  <si>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</si>
  <si>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</si>
  <si>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</si>
  <si>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</si>
  <si>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</si>
  <si>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</si>
  <si>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</si>
  <si>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</si>
  <si>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</si>
  <si>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</si>
  <si>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</si>
  <si>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</si>
  <si>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</si>
  <si>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</si>
  <si>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</si>
  <si>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</si>
  <si>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</si>
  <si>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</si>
  <si>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</si>
  <si>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</si>
  <si>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</si>
  <si>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</si>
  <si>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</si>
  <si>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</si>
  <si>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</si>
  <si>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</si>
  <si>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</si>
  <si>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</si>
  <si>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</si>
  <si>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</si>
  <si>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</si>
  <si>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</si>
  <si>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</si>
  <si>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</si>
  <si>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</si>
  <si>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</si>
  <si>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</si>
  <si>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</si>
  <si>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</si>
  <si>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</si>
  <si>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</si>
  <si>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</si>
  <si>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</si>
  <si>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</si>
  <si>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</si>
  <si>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</si>
  <si>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</si>
  <si>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</si>
  <si>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</si>
  <si>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</si>
  <si>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</si>
  <si>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</si>
  <si>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</si>
  <si>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</si>
  <si>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</si>
  <si>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</si>
  <si>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</si>
  <si>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</si>
  <si>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</si>
  <si>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</si>
  <si>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</si>
  <si>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</si>
  <si>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</si>
  <si>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</si>
  <si>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</si>
  <si>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</si>
  <si>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</si>
  <si>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</si>
  <si>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</si>
  <si>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</si>
  <si>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</si>
  <si>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</si>
  <si>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</si>
  <si>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</si>
  <si>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</si>
  <si>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</si>
  <si>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</si>
  <si>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</si>
  <si>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</si>
  <si>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</si>
  <si>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</si>
  <si>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</si>
  <si>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</si>
  <si>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</si>
  <si>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</si>
  <si>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</si>
  <si>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</si>
  <si>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</si>
  <si>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</si>
  <si>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</si>
  <si>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</si>
  <si>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</si>
  <si>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</si>
  <si>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</si>
  <si>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</si>
  <si>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</si>
  <si>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</si>
  <si>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</si>
  <si>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</si>
  <si>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</si>
  <si>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</si>
  <si>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</si>
  <si>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</si>
  <si>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</si>
  <si>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</si>
  <si>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</si>
  <si>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</si>
  <si>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</si>
  <si>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</si>
  <si>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</si>
  <si>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</si>
  <si>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</si>
  <si>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</si>
  <si>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</si>
  <si>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</si>
  <si>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</si>
  <si>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</si>
  <si>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</si>
  <si>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</si>
  <si>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</si>
  <si>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</si>
  <si>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</si>
  <si>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</si>
  <si>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</si>
  <si>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</si>
  <si>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</si>
  <si>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</si>
  <si>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</si>
  <si>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</si>
  <si>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</si>
  <si>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</si>
  <si>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</si>
  <si>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</si>
  <si>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</si>
  <si>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</si>
  <si>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</si>
  <si>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</si>
  <si>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</si>
  <si>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</si>
  <si>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</si>
  <si>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</si>
  <si>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</si>
  <si>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</si>
  <si>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</si>
  <si>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</si>
  <si>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</si>
  <si>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</si>
  <si>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</si>
  <si>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</si>
  <si>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</si>
  <si>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</si>
  <si>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</si>
  <si>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</si>
  <si>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</si>
  <si>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</si>
  <si>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</si>
  <si>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</si>
  <si>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</si>
  <si>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</si>
  <si>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</si>
  <si>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</si>
  <si>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</si>
  <si>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</si>
  <si>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</si>
  <si>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</si>
  <si>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</si>
  <si>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</si>
  <si>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</si>
  <si>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</si>
  <si>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</si>
  <si>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</si>
  <si>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</si>
  <si>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</si>
  <si>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</si>
  <si>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</si>
  <si>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</si>
  <si>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</si>
  <si>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</si>
  <si>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</si>
  <si>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</si>
  <si>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</si>
  <si>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</si>
  <si>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</si>
  <si>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</si>
  <si>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</si>
  <si>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</si>
  <si>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</si>
  <si>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</si>
  <si>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</si>
  <si>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</si>
  <si>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</si>
  <si>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</si>
  <si>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</si>
  <si>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</si>
  <si>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</si>
  <si>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</si>
  <si>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</si>
  <si>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</si>
  <si>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</si>
  <si>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</si>
  <si>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</si>
  <si>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</si>
  <si>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</si>
  <si>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</si>
  <si>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</si>
  <si>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</si>
  <si>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</si>
  <si>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</si>
  <si>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</si>
  <si>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</si>
  <si>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</si>
  <si>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</si>
  <si>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</si>
  <si>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</si>
  <si>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</si>
  <si>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</si>
  <si>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</si>
  <si>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</si>
  <si>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</si>
  <si>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</si>
  <si>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</si>
  <si>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</si>
  <si>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</si>
  <si>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</si>
  <si>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</si>
  <si>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</si>
  <si>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</si>
  <si>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</si>
  <si>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</si>
  <si>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</si>
  <si>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</si>
  <si>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</si>
  <si>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</si>
  <si>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</si>
  <si>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</si>
  <si>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</si>
  <si>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</si>
  <si>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</si>
  <si>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</si>
  <si>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</si>
  <si>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</si>
  <si>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</si>
  <si>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</si>
  <si>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</si>
  <si>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</si>
  <si>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</si>
  <si>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</si>
  <si>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</si>
  <si>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</si>
  <si>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</si>
  <si>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</si>
  <si>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</si>
  <si>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</si>
  <si>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</si>
  <si>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</si>
  <si>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</si>
  <si>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</si>
  <si>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</si>
  <si>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</si>
  <si>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</si>
  <si>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</si>
  <si>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</si>
  <si>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</si>
  <si>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</si>
  <si>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</si>
  <si>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</si>
  <si>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</si>
  <si>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</si>
  <si>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</si>
  <si>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</si>
  <si>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</si>
  <si>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</si>
  <si>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</si>
  <si>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</si>
  <si>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</si>
  <si>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</si>
  <si>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</si>
  <si>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</si>
  <si>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</si>
  <si>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</si>
  <si>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</si>
  <si>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</si>
  <si>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</si>
  <si>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</si>
  <si>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</si>
  <si>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</si>
  <si>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</si>
  <si>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</si>
  <si>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</si>
  <si>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</si>
  <si>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</si>
  <si>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</si>
  <si>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</si>
  <si>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</si>
  <si>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</si>
  <si>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</si>
  <si>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</si>
  <si>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</si>
  <si>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</si>
  <si>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</si>
  <si>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</si>
  <si>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</si>
  <si>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</si>
  <si>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</si>
  <si>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</si>
  <si>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</si>
  <si>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</si>
  <si>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</si>
  <si>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</si>
  <si>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</si>
  <si>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</si>
  <si>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</si>
  <si>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</si>
  <si>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</si>
  <si>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</si>
  <si>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</si>
  <si>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</si>
  <si>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</si>
  <si>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</si>
  <si>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</si>
  <si>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</si>
  <si>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</si>
  <si>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</si>
  <si>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</si>
  <si>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</si>
  <si>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</si>
  <si>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</si>
  <si>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</si>
  <si>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</si>
  <si>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</si>
  <si>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</si>
  <si>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</si>
  <si>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</si>
  <si>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</si>
  <si>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</si>
  <si>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</si>
  <si>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</si>
  <si>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</si>
  <si>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</si>
  <si>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</si>
  <si>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</si>
  <si>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</si>
  <si>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</si>
  <si>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</si>
  <si>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</si>
  <si>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</si>
  <si>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</si>
  <si>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</si>
  <si>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</si>
  <si>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</si>
  <si>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</si>
  <si>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</si>
  <si>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</si>
  <si>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</si>
  <si>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</si>
  <si>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</si>
  <si>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</si>
  <si>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</si>
  <si>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</si>
  <si>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</si>
  <si>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</si>
  <si>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</si>
  <si>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</si>
  <si>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</si>
  <si>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</si>
  <si>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</si>
  <si>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</si>
  <si>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</si>
  <si>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</si>
  <si>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</si>
  <si>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</si>
  <si>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</si>
  <si>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</si>
  <si>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</si>
  <si>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</si>
  <si>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</si>
  <si>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</si>
  <si>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</si>
  <si>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</si>
  <si>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</si>
  <si>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</si>
  <si>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</si>
  <si>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</si>
  <si>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</si>
  <si>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</si>
  <si>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</si>
  <si>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</si>
  <si>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</si>
  <si>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</si>
  <si>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</si>
  <si>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</si>
  <si>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</si>
  <si>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</si>
  <si>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</si>
  <si>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</si>
  <si>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</si>
  <si>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</si>
  <si>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</si>
  <si>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</si>
  <si>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</si>
  <si>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</si>
  <si>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</si>
  <si>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</si>
  <si>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</si>
  <si>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</si>
  <si>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</si>
  <si>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</si>
  <si>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</si>
  <si>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</si>
  <si>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</si>
  <si>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</si>
  <si>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</si>
  <si>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</si>
  <si>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</si>
  <si>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</si>
  <si>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</si>
  <si>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</si>
  <si>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</si>
  <si>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</si>
  <si>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</si>
  <si>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</si>
  <si>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</si>
  <si>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</si>
  <si>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</si>
  <si>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</si>
  <si>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</si>
  <si>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</si>
  <si>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</si>
  <si>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</si>
  <si>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</si>
  <si>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</si>
  <si>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</si>
  <si>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</si>
  <si>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</si>
  <si>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</si>
  <si>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</si>
  <si>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</si>
  <si>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</si>
  <si>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</si>
  <si>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</si>
  <si>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</si>
  <si>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</si>
  <si>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</si>
  <si>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</si>
  <si>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</si>
  <si>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</si>
  <si>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</si>
  <si>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</si>
  <si>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</si>
  <si>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</si>
  <si>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</si>
  <si>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</si>
  <si>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</si>
  <si>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</si>
  <si>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</si>
  <si>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</si>
  <si>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</si>
  <si>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</si>
  <si>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</si>
  <si>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</si>
  <si>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</si>
  <si>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</si>
  <si>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</si>
  <si>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</si>
  <si>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</si>
  <si>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</si>
  <si>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</si>
  <si>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</si>
  <si>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</si>
  <si>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</si>
  <si>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</si>
  <si>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</si>
  <si>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</si>
  <si>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</si>
  <si>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</si>
  <si>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</si>
  <si>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</si>
  <si>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</si>
  <si>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</si>
  <si>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</si>
  <si>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</si>
  <si>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</si>
  <si>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</si>
  <si>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</si>
  <si>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</si>
  <si>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</si>
  <si>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</si>
  <si>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</si>
  <si>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</si>
  <si>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</si>
  <si>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</si>
  <si>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</si>
  <si>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</si>
  <si>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</si>
  <si>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</si>
  <si>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</si>
  <si>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</si>
  <si>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</si>
  <si>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</si>
  <si>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</si>
  <si>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</si>
  <si>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</si>
  <si>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</si>
  <si>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</si>
  <si>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</si>
  <si>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</si>
  <si>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</si>
  <si>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</si>
  <si>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</si>
  <si>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</si>
  <si>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</si>
  <si>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</si>
  <si>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</si>
  <si>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</si>
  <si>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</si>
  <si>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</si>
  <si>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</si>
  <si>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</si>
  <si>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</si>
  <si>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</si>
  <si>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</si>
  <si>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</si>
  <si>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</si>
  <si>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</si>
  <si>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</si>
  <si>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</si>
  <si>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</si>
  <si>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</si>
  <si>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</si>
  <si>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</si>
  <si>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</si>
  <si>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</si>
  <si>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</si>
  <si>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</si>
  <si>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</si>
  <si>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</si>
  <si>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</si>
  <si>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</si>
  <si>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</si>
  <si>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</si>
  <si>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</si>
  <si>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</si>
  <si>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</si>
  <si>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</si>
  <si>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</si>
  <si>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</si>
  <si>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</si>
  <si>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</si>
  <si>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</si>
  <si>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</si>
  <si>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</si>
  <si>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</si>
  <si>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</si>
  <si>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</si>
  <si>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</si>
  <si>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</si>
  <si>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</si>
  <si>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</si>
  <si>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</si>
  <si>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</si>
  <si>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</si>
  <si>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</si>
  <si>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</si>
  <si>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</si>
  <si>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</si>
  <si>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</si>
  <si>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</si>
  <si>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</si>
  <si>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</si>
  <si>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</si>
  <si>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</si>
  <si>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</si>
  <si>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</si>
  <si>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</si>
  <si>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</si>
  <si>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</si>
  <si>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</si>
  <si>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</si>
  <si>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</si>
  <si>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</si>
  <si>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</si>
  <si>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</si>
  <si>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</si>
  <si>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</si>
  <si>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</si>
  <si>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</si>
  <si>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</si>
  <si>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</si>
  <si>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</si>
  <si>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</si>
  <si>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</si>
  <si>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</si>
  <si>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</si>
  <si>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</si>
  <si>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</si>
  <si>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</si>
  <si>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</si>
  <si>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</si>
  <si>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</si>
  <si>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</si>
  <si>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</si>
  <si>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</si>
  <si>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</si>
  <si>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</si>
  <si>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</si>
  <si>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</si>
  <si>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</si>
  <si>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</si>
  <si>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</si>
  <si>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</si>
  <si>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</si>
  <si>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</si>
  <si>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</si>
  <si>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</si>
  <si>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</si>
  <si>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</si>
  <si>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</si>
  <si>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</si>
  <si>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</si>
  <si>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</si>
  <si>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</si>
  <si>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</si>
  <si>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</si>
  <si>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</si>
  <si>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</si>
  <si>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</si>
  <si>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</si>
  <si>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</si>
  <si>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</si>
  <si>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</si>
  <si>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</si>
  <si>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</si>
  <si>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</si>
  <si>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</si>
  <si>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</si>
  <si>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</si>
  <si>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</si>
  <si>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</si>
  <si>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</si>
  <si>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</si>
  <si>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</si>
  <si>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</si>
  <si>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</si>
  <si>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</si>
  <si>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</si>
  <si>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</si>
  <si>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</si>
  <si>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</si>
  <si>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</si>
  <si>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</si>
  <si>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</si>
  <si>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</si>
  <si>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</si>
  <si>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</si>
  <si>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</si>
  <si>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</si>
  <si>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</si>
  <si>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</si>
  <si>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</si>
  <si>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</si>
  <si>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</si>
  <si>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</si>
  <si>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</si>
  <si>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</si>
  <si>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</si>
  <si>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</si>
  <si>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</si>
  <si>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</si>
  <si>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</si>
  <si>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</si>
  <si>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</si>
  <si>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</si>
  <si>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</si>
  <si>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</si>
  <si>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</si>
  <si>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</si>
  <si>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</si>
  <si>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</si>
  <si>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</si>
  <si>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</si>
  <si>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</si>
  <si>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</si>
  <si>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</si>
  <si>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</si>
  <si>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</si>
  <si>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</si>
  <si>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</si>
  <si>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</si>
  <si>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</si>
  <si>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</si>
  <si>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</si>
  <si>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</si>
  <si>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</si>
  <si>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</si>
  <si>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</si>
  <si>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</si>
  <si>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</si>
  <si>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</si>
  <si>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</si>
  <si>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</si>
  <si>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</si>
  <si>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</si>
  <si>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</si>
  <si>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</si>
  <si>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</si>
  <si>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</si>
  <si>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</si>
  <si>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</si>
  <si>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</si>
  <si>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</si>
  <si>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</si>
  <si>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</si>
  <si>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</si>
  <si>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</si>
  <si>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</si>
  <si>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</si>
  <si>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</si>
  <si>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</si>
  <si>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</si>
  <si>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</si>
  <si>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</si>
  <si>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</si>
  <si>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</si>
  <si>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</si>
  <si>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</si>
  <si>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</si>
  <si>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</si>
  <si>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</si>
  <si>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</si>
  <si>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</si>
  <si>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</si>
  <si>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</si>
  <si>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</si>
  <si>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</si>
  <si>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</si>
  <si>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</si>
  <si>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</si>
  <si>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</si>
  <si>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</si>
  <si>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</si>
  <si>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</si>
  <si>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</si>
  <si>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</si>
  <si>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</si>
  <si>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</si>
  <si>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</si>
  <si>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</si>
  <si>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</si>
  <si>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</si>
  <si>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</si>
  <si>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</si>
  <si>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</si>
  <si>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</si>
  <si>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</si>
  <si>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</si>
  <si>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</si>
  <si>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</si>
  <si>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</si>
  <si>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</si>
  <si>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</si>
  <si>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</si>
  <si>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</si>
  <si>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</si>
  <si>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</si>
  <si>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</si>
  <si>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</si>
  <si>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</si>
  <si>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</si>
  <si>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</si>
  <si>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</si>
  <si>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</si>
  <si>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</si>
  <si>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</si>
  <si>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</si>
  <si>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</si>
  <si>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</si>
  <si>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</si>
  <si>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</si>
  <si>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</si>
  <si>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</si>
  <si>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</si>
  <si>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</si>
  <si>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</si>
  <si>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</si>
  <si>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</si>
  <si>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</si>
  <si>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</si>
  <si>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</si>
  <si>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</si>
  <si>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</si>
  <si>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</si>
  <si>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</si>
  <si>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</si>
  <si>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</si>
  <si>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</si>
  <si>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</si>
  <si>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</si>
  <si>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</si>
  <si>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</si>
  <si>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</si>
  <si>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</si>
  <si>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</si>
  <si>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</si>
  <si>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</si>
  <si>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</si>
  <si>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</si>
  <si>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</si>
  <si>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</si>
  <si>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</si>
  <si>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</si>
  <si>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</si>
  <si>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</si>
  <si>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</si>
  <si>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</si>
  <si>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</si>
  <si>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</si>
  <si>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</si>
  <si>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</si>
  <si>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</si>
  <si>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</si>
  <si>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</si>
  <si>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</si>
  <si>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</si>
  <si>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</si>
  <si>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</si>
  <si>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</si>
  <si>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</si>
  <si>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</si>
  <si>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</si>
  <si>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</si>
  <si>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</si>
  <si>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</si>
  <si>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</si>
  <si>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</si>
  <si>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</si>
  <si>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</si>
  <si>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</si>
  <si>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</si>
  <si>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</si>
  <si>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</si>
  <si>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</si>
  <si>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</si>
  <si>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</si>
  <si>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</si>
  <si>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</si>
  <si>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</si>
  <si>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</si>
  <si>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</si>
  <si>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</si>
  <si>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</si>
  <si>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</si>
  <si>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</si>
  <si>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</si>
  <si>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</si>
  <si>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</si>
  <si>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</si>
  <si>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</si>
  <si>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</si>
  <si>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</si>
  <si>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</si>
  <si>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</si>
  <si>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</si>
  <si>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</si>
  <si>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</si>
  <si>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</si>
  <si>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</si>
  <si>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</si>
  <si>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</si>
  <si>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</si>
  <si>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</si>
  <si>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</si>
  <si>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</si>
  <si>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</si>
  <si>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</si>
  <si>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</si>
  <si>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</si>
  <si>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</si>
  <si>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</si>
  <si>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</si>
  <si>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</si>
  <si>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</si>
  <si>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</si>
  <si>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</si>
  <si>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</si>
  <si>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</si>
  <si>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</si>
  <si>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</si>
  <si>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</si>
  <si>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</si>
  <si>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</si>
  <si>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</si>
  <si>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</si>
  <si>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</si>
  <si>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</si>
  <si>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</si>
  <si>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</si>
  <si>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</si>
  <si>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</si>
  <si>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</si>
  <si>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</si>
  <si>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</si>
  <si>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</si>
  <si>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</si>
  <si>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</si>
  <si>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</si>
  <si>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</si>
  <si>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</si>
  <si>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</si>
  <si>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</si>
  <si>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</si>
  <si>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</si>
  <si>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</si>
  <si>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</si>
  <si>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</si>
  <si>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</si>
  <si>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</si>
  <si>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</si>
  <si>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</si>
  <si>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</si>
  <si>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</si>
  <si>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</si>
  <si>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</si>
  <si>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</si>
  <si>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</si>
  <si>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</si>
  <si>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</si>
  <si>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</si>
  <si>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</si>
  <si>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</si>
  <si>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</si>
  <si>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</si>
  <si>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</si>
  <si>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</si>
  <si>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</si>
  <si>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</si>
  <si>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</si>
  <si>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</si>
  <si>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</si>
  <si>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</si>
  <si>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</si>
  <si>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</si>
  <si>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</si>
  <si>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</si>
  <si>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</si>
  <si>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</si>
  <si>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</si>
  <si>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</si>
  <si>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</si>
  <si>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</si>
  <si>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</si>
  <si>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</si>
  <si>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</si>
  <si>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</si>
  <si>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</si>
  <si>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</si>
  <si>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</si>
  <si>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</si>
  <si>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</si>
  <si>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</si>
  <si>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</si>
  <si>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</si>
  <si>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</si>
  <si>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</si>
  <si>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</si>
  <si>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</si>
  <si>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</si>
  <si>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</si>
  <si>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</si>
  <si>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</si>
  <si>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</si>
  <si>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</si>
  <si>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</si>
  <si>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</si>
  <si>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</si>
  <si>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</si>
  <si>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</si>
  <si>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</si>
  <si>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</si>
  <si>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</si>
  <si>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</si>
  <si>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</si>
  <si>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</si>
  <si>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</si>
  <si>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</si>
  <si>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</si>
  <si>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</si>
  <si>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</si>
  <si>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</si>
  <si>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</si>
  <si>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</si>
  <si>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</si>
  <si>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</si>
  <si>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</si>
  <si>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</si>
  <si>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</si>
  <si>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</si>
  <si>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</si>
  <si>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</si>
  <si>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</si>
  <si>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</si>
  <si>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</si>
  <si>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</si>
  <si>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</si>
  <si>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</si>
  <si>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</si>
  <si>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</si>
  <si>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</si>
  <si>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</si>
  <si>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</si>
  <si>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</si>
  <si>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</si>
  <si>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</si>
  <si>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</si>
  <si>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</si>
  <si>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</si>
  <si>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</si>
  <si>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</si>
  <si>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</si>
  <si>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</si>
  <si>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</si>
  <si>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</si>
  <si>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</si>
  <si>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</si>
  <si>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</si>
  <si>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</si>
  <si>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</si>
  <si>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</si>
  <si>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</si>
  <si>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</si>
  <si>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</si>
  <si>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</si>
  <si>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</si>
  <si>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</si>
  <si>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</si>
  <si>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</si>
  <si>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</si>
  <si>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</si>
  <si>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</si>
  <si>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</si>
  <si>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</si>
  <si>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</si>
  <si>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</si>
  <si>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</si>
  <si>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</si>
  <si>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</si>
  <si>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</si>
  <si>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</si>
  <si>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</si>
  <si>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</si>
  <si>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</si>
  <si>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</si>
  <si>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</si>
  <si>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</si>
  <si>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</si>
  <si>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</si>
  <si>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</si>
  <si>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</si>
  <si>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</si>
  <si>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</si>
  <si>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</si>
  <si>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</si>
  <si>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</si>
  <si>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</si>
  <si>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</si>
  <si>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</si>
  <si>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</si>
  <si>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</si>
  <si>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</si>
  <si>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</si>
  <si>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</si>
  <si>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</si>
  <si>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</si>
  <si>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</si>
  <si>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</si>
  <si>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</si>
  <si>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</si>
  <si>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</si>
  <si>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</si>
  <si>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</si>
  <si>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</si>
  <si>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</si>
  <si>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</si>
  <si>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</si>
  <si>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</si>
  <si>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</si>
  <si>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</si>
  <si>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</si>
  <si>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</si>
  <si>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</si>
  <si>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</si>
  <si>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</si>
  <si>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</si>
  <si>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</si>
  <si>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</si>
  <si>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</si>
  <si>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</si>
  <si>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</si>
  <si>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</si>
  <si>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</si>
  <si>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</si>
  <si>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</si>
  <si>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</si>
  <si>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</si>
  <si>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</si>
  <si>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</si>
  <si>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</si>
  <si>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</si>
  <si>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</si>
  <si>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</si>
  <si>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</si>
  <si>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</si>
  <si>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</si>
  <si>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</si>
  <si>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</si>
  <si>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</si>
  <si>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</si>
  <si>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</si>
  <si>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</si>
  <si>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</si>
  <si>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</si>
  <si>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</si>
  <si>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</si>
  <si>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</si>
  <si>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</si>
  <si>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</si>
  <si>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</si>
  <si>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</si>
  <si>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</si>
  <si>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</si>
  <si>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</si>
  <si>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</si>
  <si>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</si>
  <si>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</si>
  <si>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</si>
  <si>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</si>
  <si>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</si>
  <si>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</si>
  <si>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</si>
  <si>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</si>
  <si>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</si>
  <si>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</si>
  <si>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</si>
  <si>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</si>
  <si>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</si>
  <si>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</si>
  <si>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</si>
  <si>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</si>
  <si>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</si>
  <si>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</si>
  <si>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</si>
  <si>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</si>
  <si>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</si>
  <si>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</si>
  <si>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</si>
  <si>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</si>
  <si>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</si>
  <si>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</si>
  <si>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</si>
  <si>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</si>
  <si>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</si>
  <si>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</si>
  <si>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</si>
  <si>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</si>
  <si>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</si>
  <si>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</si>
  <si>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</si>
  <si>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</si>
  <si>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</si>
  <si>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</si>
  <si>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</si>
  <si>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</si>
  <si>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</si>
  <si>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</si>
  <si>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</si>
  <si>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</si>
  <si>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</si>
  <si>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</si>
  <si>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</si>
  <si>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</si>
  <si>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</si>
  <si>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</si>
  <si>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</si>
  <si>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</si>
  <si>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</si>
  <si>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</si>
  <si>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</si>
  <si>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</si>
  <si>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</si>
  <si>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</si>
  <si>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</si>
  <si>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</si>
  <si>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</si>
  <si>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</si>
  <si>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</si>
  <si>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</si>
  <si>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</si>
  <si>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</si>
  <si>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</si>
  <si>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</si>
  <si>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</si>
  <si>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</si>
  <si>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</si>
  <si>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</si>
  <si>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</si>
  <si>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</si>
  <si>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</si>
  <si>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</si>
  <si>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</si>
  <si>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</si>
  <si>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</si>
  <si>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</si>
  <si>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</si>
  <si>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</si>
  <si>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</si>
  <si>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</si>
  <si>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</si>
  <si>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</si>
  <si>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</si>
  <si>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</si>
  <si>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</si>
  <si>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</si>
  <si>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</si>
  <si>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</si>
  <si>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</si>
  <si>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</si>
  <si>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</si>
  <si>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</si>
  <si>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</si>
  <si>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</si>
  <si>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</si>
  <si>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</si>
  <si>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</si>
  <si>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</si>
  <si>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</si>
  <si>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</si>
  <si>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</si>
  <si>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</si>
  <si>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</si>
  <si>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</si>
  <si>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</si>
  <si>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</si>
  <si>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</si>
  <si>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</si>
  <si>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</si>
  <si>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</si>
  <si>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</si>
  <si>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</si>
  <si>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</si>
  <si>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</si>
  <si>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</si>
  <si>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</si>
  <si>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</si>
  <si>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</si>
  <si>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</si>
  <si>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</si>
  <si>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</si>
  <si>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</si>
  <si>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</si>
  <si>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</si>
  <si>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</si>
  <si>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</si>
  <si>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</si>
  <si>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</si>
  <si>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</si>
  <si>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</si>
  <si>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</si>
  <si>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</si>
  <si>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</si>
  <si>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</si>
  <si>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</si>
  <si>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</si>
  <si>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</si>
  <si>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</si>
  <si>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</si>
  <si>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</si>
  <si>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</si>
  <si>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</si>
  <si>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</si>
  <si>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</si>
  <si>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</si>
  <si>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</si>
  <si>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</si>
  <si>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</si>
  <si>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</si>
  <si>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</si>
  <si>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</si>
  <si>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</si>
  <si>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</si>
  <si>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</si>
  <si>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</si>
  <si>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</si>
  <si>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</si>
  <si>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</si>
  <si>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</si>
  <si>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</si>
  <si>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</si>
  <si>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</si>
  <si>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</si>
  <si>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</si>
  <si>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</si>
  <si>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</si>
  <si>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</si>
  <si>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</si>
  <si>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</si>
  <si>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</si>
  <si>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</si>
  <si>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</si>
  <si>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</si>
  <si>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</si>
  <si>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</si>
  <si>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</si>
  <si>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</si>
  <si>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</si>
  <si>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</si>
  <si>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</si>
  <si>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</si>
  <si>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</si>
  <si>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</si>
  <si>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</si>
  <si>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</si>
  <si>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</si>
  <si>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</si>
  <si>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</si>
  <si>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</si>
  <si>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</si>
  <si>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</si>
  <si>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</si>
  <si>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</si>
  <si>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</si>
  <si>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</si>
  <si>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</si>
  <si>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</si>
  <si>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</si>
  <si>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</si>
  <si>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</si>
  <si>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</si>
  <si>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</si>
  <si>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</si>
  <si>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</si>
  <si>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</si>
  <si>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</si>
  <si>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</si>
  <si>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</si>
  <si>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</si>
  <si>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</si>
  <si>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</si>
  <si>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</si>
  <si>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</si>
  <si>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</si>
  <si>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</si>
  <si>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</si>
  <si>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</si>
  <si>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</si>
  <si>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</si>
  <si>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</si>
  <si>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</si>
  <si>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</si>
  <si>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</si>
  <si>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</si>
  <si>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</si>
  <si>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</si>
  <si>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</si>
  <si>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</si>
  <si>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</si>
  <si>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</si>
  <si>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</si>
  <si>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</si>
  <si>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</si>
  <si>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</si>
  <si>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</si>
  <si>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</si>
  <si>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</si>
  <si>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</si>
  <si>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</si>
  <si>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</si>
  <si>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</si>
  <si>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</si>
  <si>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</si>
  <si>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</si>
  <si>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</si>
  <si>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</si>
  <si>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</si>
  <si>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</si>
  <si>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</si>
  <si>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</si>
  <si>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</si>
  <si>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</si>
  <si>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</si>
  <si>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</si>
  <si>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</si>
  <si>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</si>
  <si>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</si>
  <si>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</si>
  <si>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</si>
  <si>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</si>
  <si>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</si>
  <si>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</si>
  <si>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</si>
  <si>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</si>
  <si>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</si>
  <si>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</si>
  <si>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</si>
  <si>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</si>
  <si>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</si>
  <si>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</si>
  <si>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</si>
  <si>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</si>
  <si>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</si>
  <si>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</si>
  <si>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</si>
  <si>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</si>
  <si>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</si>
  <si>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</si>
  <si>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</si>
  <si>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</si>
  <si>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</si>
  <si>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</si>
  <si>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</si>
  <si>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</si>
  <si>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</si>
  <si>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</si>
  <si>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</si>
  <si>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</si>
  <si>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</si>
  <si>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</si>
  <si>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</si>
  <si>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</si>
  <si>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</si>
  <si>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</si>
  <si>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</si>
  <si>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</si>
  <si>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</si>
  <si>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</si>
  <si>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</si>
  <si>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</si>
  <si>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</si>
  <si>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</si>
  <si>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</si>
  <si>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</si>
  <si>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</si>
  <si>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</si>
  <si>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</si>
  <si>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</si>
  <si>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</si>
  <si>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</si>
  <si>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</si>
  <si>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</si>
  <si>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</si>
  <si>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</si>
  <si>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</si>
  <si>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</si>
  <si>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</si>
  <si>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</si>
  <si>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</si>
  <si>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</si>
  <si>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</si>
  <si>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</si>
  <si>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</si>
  <si>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</si>
  <si>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</si>
  <si>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</si>
  <si>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</si>
  <si>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</si>
  <si>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</si>
  <si>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</si>
  <si>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</si>
  <si>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</si>
  <si>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</si>
  <si>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</si>
  <si>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</si>
  <si>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</si>
  <si>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</si>
  <si>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</si>
  <si>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</si>
  <si>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</si>
  <si>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</si>
  <si>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</si>
  <si>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</si>
  <si>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</si>
  <si>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</si>
  <si>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</si>
  <si>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</si>
  <si>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</si>
  <si>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</si>
  <si>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</si>
  <si>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</si>
  <si>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</si>
  <si>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</si>
  <si>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</si>
  <si>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</si>
  <si>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</si>
  <si>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</si>
  <si>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</si>
  <si>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</si>
  <si>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</si>
  <si>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</si>
  <si>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</si>
  <si>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</si>
  <si>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</si>
  <si>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</si>
  <si>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</si>
  <si>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</si>
  <si>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</si>
  <si>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</si>
  <si>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</si>
  <si>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</si>
  <si>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</si>
  <si>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</si>
  <si>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</si>
  <si>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</si>
  <si>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</si>
  <si>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</si>
  <si>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</si>
  <si>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</si>
  <si>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</si>
  <si>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</si>
  <si>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</si>
  <si>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</si>
  <si>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</si>
  <si>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</si>
  <si>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</si>
  <si>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</si>
  <si>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</si>
  <si>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</si>
  <si>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</si>
  <si>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</si>
  <si>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</si>
  <si>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</si>
  <si>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</si>
  <si>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</si>
  <si>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</si>
  <si>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</si>
  <si>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</si>
  <si>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</si>
  <si>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</si>
  <si>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</si>
  <si>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</si>
  <si>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</si>
  <si>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</si>
  <si>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</si>
  <si>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</si>
  <si>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</si>
  <si>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</si>
  <si>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</si>
  <si>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</si>
  <si>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</si>
  <si>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</si>
  <si>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</si>
  <si>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</si>
  <si>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</si>
  <si>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</si>
  <si>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</si>
  <si>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</si>
  <si>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</si>
  <si>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</si>
  <si>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</si>
  <si>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</si>
  <si>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</si>
  <si>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</si>
  <si>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</si>
  <si>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</si>
  <si>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</si>
  <si>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</si>
  <si>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</si>
  <si>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</si>
  <si>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</si>
  <si>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</si>
  <si>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</si>
  <si>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</si>
  <si>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</si>
  <si>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</si>
  <si>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</si>
  <si>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</si>
  <si>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</si>
  <si>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</si>
  <si>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</si>
  <si>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</si>
  <si>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</si>
  <si>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</si>
  <si>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</si>
  <si>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</si>
  <si>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</si>
  <si>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</si>
  <si>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</si>
  <si>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</si>
  <si>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</si>
  <si>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</si>
  <si>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</si>
  <si>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</si>
  <si>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</si>
  <si>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</si>
  <si>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</si>
  <si>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</si>
  <si>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</si>
  <si>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</si>
  <si>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</si>
  <si>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</si>
  <si>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</si>
  <si>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</si>
  <si>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</si>
  <si>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</si>
  <si>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</si>
  <si>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</si>
  <si>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</si>
  <si>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</si>
  <si>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</si>
  <si>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</si>
  <si>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</si>
  <si>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</si>
  <si>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</si>
  <si>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</si>
  <si>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</si>
  <si>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</si>
  <si>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</si>
  <si>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</si>
  <si>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</si>
  <si>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</si>
  <si>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</si>
  <si>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</si>
  <si>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</si>
  <si>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</si>
  <si>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</si>
  <si>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</si>
  <si>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</si>
  <si>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</si>
  <si>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</si>
  <si>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</si>
  <si>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</si>
  <si>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</si>
  <si>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</si>
  <si>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</si>
  <si>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</si>
  <si>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</si>
  <si>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</si>
  <si>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</si>
  <si>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</si>
  <si>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</si>
  <si>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</si>
  <si>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</si>
  <si>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</si>
  <si>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</si>
  <si>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</si>
  <si>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</si>
  <si>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</si>
  <si>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</si>
  <si>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</si>
  <si>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</si>
  <si>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</si>
  <si>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</si>
  <si>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</si>
  <si>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</si>
  <si>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</si>
  <si>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</si>
  <si>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</si>
  <si>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</si>
  <si>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</si>
  <si>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</si>
  <si>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</si>
  <si>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</si>
  <si>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</si>
  <si>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</si>
  <si>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</si>
  <si>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</si>
  <si>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</si>
  <si>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</si>
  <si>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</si>
  <si>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</si>
  <si>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</si>
  <si>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</si>
  <si>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</si>
  <si>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</si>
  <si>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</si>
  <si>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</si>
  <si>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</si>
  <si>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</si>
  <si>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</si>
  <si>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</si>
  <si>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</si>
  <si>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</si>
  <si>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</si>
  <si>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</si>
  <si>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</si>
  <si>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</si>
  <si>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</si>
  <si>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</si>
  <si>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</si>
  <si>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</si>
  <si>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</si>
  <si>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</si>
  <si>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</si>
  <si>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</si>
  <si>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</si>
  <si>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</si>
  <si>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</si>
  <si>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</si>
  <si>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</si>
  <si>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</si>
  <si>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</si>
  <si>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</si>
  <si>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</si>
  <si>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</si>
  <si>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</si>
  <si>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</si>
  <si>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</si>
  <si>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</si>
  <si>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</si>
  <si>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</si>
  <si>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</si>
  <si>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</si>
  <si>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</si>
  <si>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</si>
  <si>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</si>
  <si>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</si>
  <si>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</si>
  <si>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</si>
  <si>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</si>
  <si>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</si>
  <si>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</si>
  <si>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</si>
  <si>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</si>
  <si>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</si>
  <si>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</si>
  <si>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</si>
  <si>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</si>
  <si>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</si>
  <si>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</si>
  <si>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</si>
  <si>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</si>
  <si>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</si>
  <si>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</si>
  <si>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</si>
  <si>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</si>
  <si>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</si>
  <si>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</si>
  <si>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</si>
  <si>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</si>
  <si>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</si>
  <si>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</si>
  <si>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</si>
  <si>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</si>
  <si>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</si>
  <si>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</si>
  <si>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</si>
  <si>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</si>
  <si>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</si>
  <si>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</si>
  <si>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</si>
  <si>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</si>
  <si>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</si>
  <si>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</si>
  <si>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</si>
  <si>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</si>
  <si>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</si>
  <si>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</si>
  <si>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</si>
  <si>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</si>
  <si>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</si>
  <si>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</si>
  <si>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</si>
  <si>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</si>
  <si>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</si>
  <si>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</si>
  <si>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</si>
  <si>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</si>
  <si>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</si>
  <si>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</si>
  <si>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</si>
  <si>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</si>
  <si>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</si>
  <si>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</si>
  <si>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</si>
  <si>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</si>
  <si>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</si>
  <si>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</si>
  <si>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</si>
  <si>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</si>
  <si>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</si>
  <si>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</si>
  <si>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</si>
  <si>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</si>
  <si>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</si>
  <si>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</si>
  <si>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</si>
  <si>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</si>
  <si>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</si>
  <si>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</si>
  <si>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</si>
  <si>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</si>
  <si>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</si>
  <si>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</si>
  <si>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</si>
  <si>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</si>
  <si>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</si>
  <si>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</si>
  <si>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</si>
  <si>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</si>
  <si>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</si>
  <si>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</si>
  <si>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</si>
  <si>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</si>
  <si>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</si>
  <si>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</si>
  <si>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</si>
  <si>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</si>
  <si>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</si>
  <si>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</si>
  <si>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</si>
  <si>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</si>
  <si>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</si>
  <si>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</si>
  <si>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</si>
  <si>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</si>
  <si>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</si>
  <si>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</si>
  <si>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</si>
  <si>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</si>
  <si>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</si>
  <si>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</si>
  <si>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</si>
  <si>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</si>
  <si>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</si>
  <si>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</si>
  <si>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</si>
  <si>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</si>
  <si>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</si>
  <si>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</si>
  <si>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</si>
  <si>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</si>
  <si>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</si>
  <si>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</si>
  <si>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</si>
  <si>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</si>
  <si>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</si>
  <si>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</si>
  <si>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</si>
  <si>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</si>
  <si>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</si>
  <si>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</si>
  <si>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</si>
  <si>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</si>
  <si>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</si>
  <si>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</si>
  <si>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</si>
  <si>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</si>
  <si>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</si>
  <si>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</si>
  <si>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</si>
  <si>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</si>
  <si>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</si>
  <si>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</si>
  <si>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</si>
  <si>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</si>
  <si>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</si>
  <si>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</si>
  <si>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</si>
  <si>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</si>
  <si>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</si>
  <si>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</si>
  <si>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</si>
  <si>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</si>
  <si>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</si>
  <si>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</si>
  <si>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</si>
  <si>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</si>
  <si>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</si>
  <si>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</si>
  <si>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</si>
  <si>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</si>
  <si>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</si>
  <si>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</si>
  <si>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</si>
  <si>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</si>
  <si>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</si>
  <si>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</si>
  <si>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</si>
  <si>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</si>
  <si>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</si>
  <si>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</si>
  <si>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</si>
  <si>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</si>
  <si>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</si>
  <si>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</si>
  <si>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</si>
  <si>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</si>
  <si>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</si>
  <si>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</si>
  <si>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</si>
  <si>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</si>
  <si>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</si>
  <si>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</si>
  <si>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</si>
  <si>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</si>
  <si>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</si>
  <si>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</si>
  <si>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</si>
  <si>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</si>
  <si>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</si>
  <si>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</si>
  <si>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</si>
  <si>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</si>
  <si>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</si>
  <si>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</si>
  <si>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</si>
  <si>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</si>
  <si>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</si>
  <si>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</si>
  <si>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</si>
  <si>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</si>
  <si>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</si>
  <si>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</si>
  <si>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</si>
  <si>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</si>
  <si>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</si>
  <si>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</si>
  <si>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</si>
  <si>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</si>
  <si>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</si>
  <si>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</si>
  <si>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</si>
  <si>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</si>
  <si>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</si>
  <si>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</si>
  <si>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</si>
  <si>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</si>
  <si>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</si>
  <si>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</si>
  <si>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</si>
  <si>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</si>
  <si>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</si>
  <si>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</si>
  <si>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</si>
  <si>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</si>
  <si>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</si>
  <si>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</si>
  <si>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</si>
  <si>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</si>
  <si>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</si>
  <si>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</si>
  <si>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</si>
  <si>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</si>
  <si>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</si>
  <si>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</si>
  <si>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</si>
  <si>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</si>
  <si>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</si>
  <si>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</si>
  <si>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</si>
  <si>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</si>
  <si>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</si>
  <si>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</si>
  <si>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</si>
  <si>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</si>
  <si>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</si>
  <si>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</si>
  <si>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</si>
  <si>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</si>
  <si>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</si>
  <si>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</si>
  <si>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</si>
  <si>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</si>
  <si>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</si>
  <si>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</si>
  <si>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</si>
  <si>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</si>
  <si>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</si>
  <si>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</si>
  <si>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</si>
  <si>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</si>
  <si>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</si>
  <si>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</si>
  <si>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</si>
  <si>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</si>
  <si>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</si>
  <si>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</si>
  <si>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</si>
  <si>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</si>
  <si>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</si>
  <si>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</si>
  <si>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</si>
  <si>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</si>
  <si>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</si>
  <si>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</si>
  <si>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</si>
  <si>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</si>
  <si>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</si>
  <si>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</si>
  <si>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</si>
  <si>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</si>
  <si>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</si>
  <si>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</si>
  <si>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</si>
  <si>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</si>
  <si>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</si>
  <si>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</si>
  <si>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</si>
  <si>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</si>
  <si>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</si>
  <si>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</si>
  <si>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</si>
  <si>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</si>
  <si>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</si>
  <si>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</si>
  <si>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</si>
  <si>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</si>
  <si>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</si>
  <si>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</si>
  <si>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</si>
  <si>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</si>
  <si>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</si>
  <si>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</si>
  <si>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</si>
  <si>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</si>
  <si>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</si>
  <si>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</si>
  <si>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</si>
  <si>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</si>
  <si>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</si>
  <si>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</si>
  <si>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</si>
  <si>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</si>
  <si>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</si>
  <si>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</si>
  <si>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</si>
  <si>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</si>
  <si>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</si>
  <si>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</si>
  <si>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</si>
  <si>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</si>
  <si>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</si>
  <si>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</si>
  <si>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</si>
  <si>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</si>
  <si>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</si>
  <si>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</si>
  <si>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</si>
  <si>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</si>
  <si>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</si>
  <si>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</si>
  <si>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</si>
  <si>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</si>
  <si>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</si>
  <si>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</si>
  <si>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</si>
  <si>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</si>
  <si>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</si>
  <si>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</si>
  <si>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</si>
  <si>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</si>
  <si>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</si>
  <si>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</si>
  <si>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</si>
  <si>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</si>
  <si>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</si>
  <si>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</si>
  <si>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</si>
  <si>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</si>
  <si>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</si>
  <si>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</si>
  <si>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</si>
  <si>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</si>
  <si>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</si>
  <si>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</si>
  <si>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</si>
  <si>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</si>
  <si>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</si>
  <si>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</si>
  <si>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</si>
  <si>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</si>
  <si>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</si>
  <si>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</si>
  <si>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</si>
  <si>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</si>
  <si>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</si>
  <si>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</si>
  <si>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</si>
  <si>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</si>
  <si>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</si>
  <si>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</si>
  <si>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</si>
  <si>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</si>
  <si>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</si>
  <si>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</si>
  <si>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</si>
  <si>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</si>
  <si>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</si>
  <si>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</si>
  <si>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</si>
  <si>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</si>
  <si>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</si>
  <si>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</si>
  <si>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</si>
  <si>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</si>
  <si>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</si>
  <si>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</si>
  <si>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</si>
  <si>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</si>
  <si>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</si>
  <si>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</si>
  <si>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</si>
  <si>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</si>
  <si>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</si>
  <si>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</si>
  <si>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</si>
  <si>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</si>
  <si>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</si>
  <si>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</si>
  <si>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</si>
  <si>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</si>
  <si>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</si>
  <si>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</si>
  <si>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</si>
  <si>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</si>
  <si>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</si>
  <si>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</si>
  <si>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</si>
  <si>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</si>
  <si>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</si>
  <si>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</si>
  <si>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</si>
  <si>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</si>
  <si>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</si>
  <si>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</si>
  <si>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</si>
  <si>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</si>
  <si>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</si>
  <si>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</si>
  <si>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</si>
  <si>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</si>
  <si>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</si>
  <si>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</si>
  <si>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</si>
  <si>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</si>
  <si>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</si>
  <si>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</si>
  <si>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</si>
  <si>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</si>
  <si>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</si>
  <si>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</si>
  <si>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</si>
  <si>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</si>
  <si>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</si>
  <si>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</si>
  <si>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</si>
  <si>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</si>
  <si>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</si>
  <si>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</si>
  <si>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</si>
  <si>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</si>
  <si>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</si>
  <si>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</si>
  <si>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</si>
  <si>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</si>
  <si>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</si>
  <si>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</si>
  <si>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</si>
  <si>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</si>
  <si>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</si>
  <si>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</si>
  <si>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</si>
  <si>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</si>
  <si>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</si>
  <si>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</si>
  <si>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</si>
  <si>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</si>
  <si>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</si>
  <si>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</si>
  <si>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</si>
  <si>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</si>
  <si>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</si>
  <si>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</si>
  <si>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</si>
  <si>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</si>
  <si>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</si>
  <si>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</si>
  <si>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</si>
  <si>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</si>
  <si>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</si>
  <si>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</si>
  <si>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</si>
  <si>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</si>
  <si>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</si>
  <si>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</si>
  <si>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</si>
  <si>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</si>
  <si>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</si>
  <si>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</si>
  <si>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</si>
  <si>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</si>
  <si>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</si>
  <si>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</si>
  <si>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</si>
  <si>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</si>
  <si>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</si>
  <si>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</si>
  <si>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</si>
  <si>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</si>
  <si>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</si>
  <si>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</si>
  <si>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</si>
  <si>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</si>
  <si>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</si>
  <si>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</si>
  <si>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</si>
  <si>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</si>
  <si>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</si>
  <si>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</si>
  <si>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</si>
  <si>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</si>
  <si>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</si>
  <si>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</si>
  <si>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</si>
  <si>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</si>
  <si>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</si>
  <si>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</si>
  <si>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</si>
  <si>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</si>
  <si>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</si>
  <si>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</si>
  <si>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</si>
  <si>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</si>
  <si>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</si>
  <si>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</si>
  <si>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</si>
  <si>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</si>
  <si>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</si>
  <si>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</si>
  <si>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</si>
  <si>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</si>
  <si>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</si>
  <si>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</si>
  <si>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</si>
  <si>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</si>
  <si>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</si>
  <si>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</si>
  <si>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</si>
  <si>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</si>
  <si>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</si>
  <si>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</si>
  <si>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</si>
  <si>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</si>
  <si>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</si>
  <si>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</si>
  <si>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</si>
  <si>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</si>
  <si>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</si>
  <si>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</si>
  <si>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</si>
  <si>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</si>
  <si>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</si>
  <si>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</si>
  <si>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</si>
  <si>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</si>
  <si>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</si>
  <si>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</si>
  <si>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</si>
  <si>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</si>
  <si>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</si>
  <si>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</si>
  <si>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</si>
  <si>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</si>
  <si>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</si>
  <si>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</si>
  <si>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</si>
  <si>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</si>
  <si>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</si>
  <si>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</si>
  <si>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</si>
  <si>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</si>
  <si>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</si>
  <si>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</si>
  <si>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</si>
  <si>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</si>
  <si>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</si>
  <si>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</si>
  <si>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</si>
  <si>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</si>
  <si>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</si>
  <si>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</si>
  <si>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</si>
  <si>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</si>
  <si>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</si>
  <si>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</si>
  <si>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</si>
  <si>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</si>
  <si>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</si>
  <si>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</si>
  <si>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</si>
  <si>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</si>
  <si>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</si>
  <si>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</si>
  <si>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</si>
  <si>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</si>
  <si>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</si>
  <si>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</si>
  <si>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</si>
  <si>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</si>
  <si>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</si>
  <si>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</si>
  <si>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</si>
  <si>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</si>
  <si>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</si>
  <si>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</si>
  <si>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</si>
  <si>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</si>
  <si>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</si>
  <si>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</si>
  <si>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</si>
  <si>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</si>
  <si>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</si>
  <si>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</si>
  <si>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</si>
  <si>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</si>
  <si>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</si>
  <si>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</si>
  <si>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</si>
  <si>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</si>
  <si>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</si>
  <si>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</si>
  <si>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</si>
  <si>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</si>
  <si>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</si>
  <si>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</si>
  <si>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</si>
  <si>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</si>
  <si>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</si>
  <si>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</si>
  <si>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</si>
  <si>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</si>
  <si>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</si>
  <si>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</si>
  <si>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</si>
  <si>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</si>
  <si>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</si>
  <si>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</si>
  <si>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</si>
  <si>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</si>
  <si>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</si>
  <si>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</si>
  <si>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</si>
  <si>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</si>
  <si>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</si>
  <si>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</si>
  <si>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</si>
  <si>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</si>
  <si>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</si>
  <si>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</si>
  <si>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</si>
  <si>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</si>
  <si>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</si>
  <si>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</si>
  <si>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</si>
  <si>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</si>
  <si>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</si>
  <si>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</si>
  <si>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</si>
  <si>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</si>
  <si>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</si>
  <si>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</si>
  <si>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</si>
  <si>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</si>
  <si>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</si>
  <si>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</si>
  <si>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</si>
  <si>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</si>
  <si>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</si>
  <si>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</si>
  <si>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</si>
  <si>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</si>
  <si>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</si>
  <si>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</si>
  <si>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</si>
  <si>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</si>
  <si>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</si>
  <si>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</si>
  <si>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</si>
  <si>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</si>
  <si>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</si>
  <si>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</si>
  <si>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</si>
  <si>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</si>
  <si>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</si>
  <si>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</si>
  <si>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</si>
  <si>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</si>
  <si>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</si>
  <si>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</si>
  <si>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</si>
  <si>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</si>
  <si>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</si>
  <si>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</si>
  <si>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</si>
  <si>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</si>
  <si>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</si>
  <si>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</si>
  <si>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</si>
  <si>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</si>
  <si>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</si>
  <si>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</si>
  <si>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</si>
  <si>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</si>
  <si>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</si>
  <si>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</si>
  <si>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</si>
  <si>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</si>
  <si>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</si>
  <si>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</si>
  <si>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</si>
  <si>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</si>
  <si>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</si>
  <si>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</si>
  <si>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</si>
  <si>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</si>
  <si>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</si>
  <si>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</si>
  <si>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</si>
  <si>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</si>
  <si>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</si>
  <si>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</si>
  <si>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</si>
  <si>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</si>
  <si>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</si>
  <si>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</si>
  <si>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</si>
  <si>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</si>
  <si>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</si>
  <si>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</si>
  <si>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</si>
  <si>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</si>
  <si>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</si>
  <si>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</si>
  <si>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</si>
  <si>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</si>
  <si>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</si>
  <si>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</si>
  <si>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</si>
  <si>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</si>
  <si>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</si>
  <si>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</si>
  <si>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</si>
  <si>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</si>
  <si>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</si>
  <si>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</si>
  <si>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</si>
  <si>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</si>
  <si>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</si>
  <si>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</si>
  <si>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</si>
  <si>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</si>
  <si>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</si>
  <si>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</si>
  <si>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</si>
  <si>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</si>
  <si>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</si>
  <si>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</si>
  <si>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</si>
  <si>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</si>
  <si>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</si>
  <si>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</si>
  <si>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</si>
  <si>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</si>
  <si>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</si>
  <si>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</si>
  <si>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</si>
  <si>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</si>
  <si>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</si>
  <si>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</si>
  <si>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</si>
  <si>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</si>
  <si>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</si>
  <si>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</si>
  <si>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</si>
  <si>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</si>
  <si>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</si>
  <si>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</si>
  <si>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</si>
  <si>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</si>
  <si>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</si>
  <si>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</si>
  <si>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</si>
  <si>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</si>
  <si>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</si>
  <si>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</si>
  <si>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</si>
  <si>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</si>
  <si>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</si>
  <si>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</si>
  <si>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</si>
  <si>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</si>
  <si>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</si>
  <si>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</si>
  <si>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</si>
  <si>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</si>
  <si>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</si>
  <si>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</si>
  <si>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</si>
  <si>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</si>
  <si>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</si>
  <si>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</si>
  <si>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</si>
  <si>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</si>
  <si>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</si>
  <si>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</si>
  <si>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</si>
  <si>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</si>
  <si>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</si>
  <si>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</si>
  <si>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</si>
  <si>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</si>
  <si>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</si>
  <si>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</si>
  <si>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</si>
  <si>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</si>
  <si>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</si>
  <si>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</si>
  <si>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</si>
  <si>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</si>
  <si>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</si>
  <si>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</si>
  <si>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</si>
  <si>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</si>
  <si>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</si>
  <si>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</si>
  <si>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</si>
  <si>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</si>
  <si>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</si>
  <si>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</si>
  <si>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</si>
  <si>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</si>
  <si>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</si>
  <si>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</si>
  <si>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</si>
  <si>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</si>
  <si>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</si>
  <si>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</si>
  <si>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</si>
  <si>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</si>
  <si>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</si>
  <si>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</si>
  <si>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</si>
  <si>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</si>
  <si>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</si>
  <si>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</si>
  <si>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</si>
  <si>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</si>
  <si>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</si>
  <si>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</si>
  <si>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</si>
  <si>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</si>
  <si>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</si>
  <si>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</si>
  <si>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</si>
  <si>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</si>
  <si>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</si>
  <si>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</si>
  <si>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</si>
  <si>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</si>
  <si>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</si>
  <si>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</si>
  <si>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</si>
  <si>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</si>
  <si>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</si>
  <si>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</si>
  <si>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</si>
  <si>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</si>
  <si>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</si>
  <si>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</si>
  <si>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</si>
  <si>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</si>
  <si>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</si>
  <si>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</si>
  <si>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</si>
  <si>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</si>
  <si>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</si>
  <si>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</si>
  <si>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</si>
  <si>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</si>
  <si>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</si>
  <si>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</si>
  <si>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</si>
  <si>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</si>
  <si>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</si>
  <si>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</si>
  <si>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</si>
  <si>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</si>
  <si>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</si>
  <si>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</si>
  <si>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</si>
  <si>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</si>
  <si>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</si>
  <si>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</si>
  <si>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</si>
  <si>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</si>
  <si>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</si>
  <si>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</si>
  <si>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</si>
  <si>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</si>
  <si>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</si>
  <si>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</si>
  <si>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</si>
  <si>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</si>
  <si>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</si>
  <si>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</si>
  <si>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</si>
  <si>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</si>
  <si>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</si>
  <si>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</si>
  <si>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</si>
  <si>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</si>
  <si>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</si>
  <si>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</si>
  <si>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</si>
  <si>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</si>
  <si>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</si>
  <si>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</si>
  <si>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</si>
  <si>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</si>
  <si>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</si>
  <si>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</si>
  <si>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</si>
  <si>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</si>
  <si>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</si>
  <si>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</si>
  <si>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</si>
  <si>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</si>
  <si>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</si>
  <si>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</si>
  <si>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</si>
  <si>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</si>
  <si>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</si>
  <si>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</si>
  <si>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</si>
  <si>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</si>
  <si>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</si>
  <si>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</si>
  <si>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</si>
  <si>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</si>
  <si>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</si>
  <si>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</si>
  <si>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</si>
  <si>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</si>
  <si>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</si>
  <si>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</si>
  <si>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</si>
  <si>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</si>
  <si>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</si>
  <si>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</si>
  <si>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</si>
  <si>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</si>
  <si>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</si>
  <si>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</si>
  <si>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</si>
  <si>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</si>
  <si>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</si>
  <si>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</si>
  <si>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</si>
  <si>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</si>
  <si>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</si>
  <si>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</si>
  <si>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</si>
  <si>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</si>
  <si>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</si>
  <si>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</si>
  <si>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</si>
  <si>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</si>
  <si>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</si>
  <si>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</si>
  <si>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</si>
  <si>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</si>
  <si>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</si>
  <si>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</si>
  <si>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</si>
  <si>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</si>
  <si>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</si>
  <si>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</si>
  <si>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</si>
  <si>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</si>
  <si>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</si>
  <si>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</si>
  <si>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</si>
  <si>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</si>
  <si>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</si>
  <si>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</si>
  <si>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</si>
  <si>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</si>
  <si>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</si>
  <si>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</si>
  <si>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</si>
  <si>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</si>
  <si>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</si>
  <si>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</si>
  <si>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</si>
  <si>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</si>
  <si>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</si>
  <si>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</si>
  <si>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</si>
  <si>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</si>
  <si>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</si>
  <si>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</si>
  <si>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</si>
  <si>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</si>
  <si>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</si>
  <si>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</si>
  <si>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</si>
  <si>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</si>
  <si>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</si>
  <si>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</si>
  <si>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</si>
  <si>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</si>
  <si>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</si>
  <si>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</si>
  <si>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</si>
  <si>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</si>
  <si>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</si>
  <si>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</si>
  <si>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</si>
  <si>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</si>
  <si>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</si>
  <si>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</si>
  <si>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</si>
  <si>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</si>
  <si>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</si>
  <si>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</si>
  <si>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</si>
  <si>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</si>
  <si>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</si>
  <si>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</si>
  <si>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</si>
  <si>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</si>
  <si>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</si>
  <si>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</si>
  <si>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</si>
  <si>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</si>
  <si>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</si>
  <si>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</si>
  <si>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</si>
  <si>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</si>
  <si>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</si>
  <si>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</si>
  <si>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</si>
  <si>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</si>
  <si>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</si>
  <si>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</si>
  <si>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</si>
  <si>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</si>
  <si>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</si>
  <si>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</si>
  <si>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</si>
  <si>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</si>
  <si>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</si>
  <si>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</si>
  <si>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</si>
  <si>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</si>
  <si>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</si>
  <si>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</si>
  <si>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</si>
  <si>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</si>
  <si>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</si>
  <si>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</si>
  <si>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</si>
  <si>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</si>
  <si>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</si>
  <si>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</si>
  <si>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</si>
  <si>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</si>
  <si>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</si>
  <si>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</si>
  <si>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</si>
  <si>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</si>
  <si>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</si>
  <si>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</si>
  <si>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</si>
  <si>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</si>
  <si>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</si>
  <si>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</si>
  <si>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</si>
  <si>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</si>
  <si>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</si>
  <si>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</si>
  <si>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</si>
  <si>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</si>
  <si>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</si>
  <si>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</si>
  <si>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</si>
  <si>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</si>
  <si>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</si>
  <si>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</si>
  <si>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</si>
  <si>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</si>
  <si>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</si>
  <si>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</si>
  <si>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</si>
  <si>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</si>
  <si>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</si>
  <si>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</si>
  <si>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</si>
  <si>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</si>
  <si>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</si>
  <si>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</si>
  <si>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</si>
  <si>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</si>
  <si>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</si>
  <si>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</si>
  <si>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</si>
  <si>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</si>
  <si>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</si>
  <si>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</si>
  <si>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</si>
  <si>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</si>
  <si>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</si>
  <si>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</si>
  <si>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</si>
  <si>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</si>
  <si>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</si>
  <si>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</si>
  <si>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</si>
  <si>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</si>
  <si>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</si>
  <si>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</si>
  <si>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</si>
  <si>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</si>
  <si>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</si>
  <si>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</si>
  <si>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</si>
  <si>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</si>
  <si>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</si>
  <si>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</si>
  <si>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</si>
  <si>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</si>
  <si>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</si>
  <si>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</si>
  <si>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</si>
  <si>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</si>
  <si>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</si>
  <si>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</si>
  <si>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</si>
  <si>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</si>
  <si>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</si>
  <si>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</si>
  <si>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</si>
  <si>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</si>
  <si>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</si>
  <si>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</si>
  <si>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</si>
  <si>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</si>
  <si>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</si>
  <si>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</si>
  <si>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</si>
  <si>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</si>
  <si>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</si>
  <si>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</si>
  <si>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</si>
  <si>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</si>
  <si>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</si>
  <si>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</si>
  <si>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</si>
  <si>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</si>
  <si>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</si>
  <si>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</si>
  <si>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</si>
  <si>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</si>
  <si>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</si>
  <si>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</si>
  <si>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</si>
  <si>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</si>
  <si>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</si>
  <si>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</si>
  <si>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</si>
  <si>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</si>
  <si>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</si>
  <si>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</si>
  <si>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</si>
  <si>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</si>
  <si>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</si>
  <si>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</si>
  <si>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</si>
  <si>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</si>
  <si>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</si>
  <si>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</si>
  <si>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</si>
  <si>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</si>
  <si>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</si>
  <si>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</si>
  <si>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</si>
  <si>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</si>
  <si>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</si>
  <si>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</si>
  <si>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</si>
  <si>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</si>
  <si>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</si>
  <si>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</si>
  <si>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</si>
  <si>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</si>
  <si>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</si>
  <si>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</si>
  <si>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</si>
  <si>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</si>
  <si>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</si>
  <si>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</si>
  <si>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</si>
  <si>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</si>
  <si>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</si>
  <si>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</si>
  <si>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</si>
  <si>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</si>
  <si>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</si>
  <si>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</si>
  <si>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</si>
  <si>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</si>
  <si>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</si>
  <si>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</si>
  <si>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</si>
  <si>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</si>
  <si>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</si>
  <si>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</si>
  <si>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</si>
  <si>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</si>
  <si>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</si>
  <si>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</si>
  <si>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</si>
  <si>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</si>
  <si>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</si>
  <si>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</si>
  <si>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</si>
  <si>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</si>
  <si>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</si>
  <si>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</si>
  <si>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</si>
  <si>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</si>
  <si>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</si>
  <si>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</si>
  <si>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</si>
  <si>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</si>
  <si>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</si>
  <si>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</si>
  <si>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</si>
  <si>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</si>
  <si>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</si>
  <si>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</si>
  <si>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</si>
  <si>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</si>
  <si>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</si>
  <si>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</si>
  <si>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</si>
  <si>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</si>
  <si>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</si>
  <si>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</si>
  <si>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</si>
  <si>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</si>
  <si>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</si>
  <si>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</si>
  <si>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</si>
  <si>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</si>
  <si>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</si>
  <si>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</si>
  <si>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</si>
  <si>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</si>
  <si>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</si>
  <si>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</si>
  <si>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</si>
  <si>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</si>
  <si>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</si>
  <si>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</si>
  <si>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</si>
  <si>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</si>
  <si>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</si>
  <si>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</si>
  <si>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</si>
  <si>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</si>
  <si>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</si>
  <si>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</si>
  <si>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</si>
  <si>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</si>
  <si>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</si>
  <si>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</si>
  <si>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</si>
  <si>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</si>
  <si>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</si>
  <si>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</si>
  <si>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</si>
  <si>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</si>
  <si>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</si>
  <si>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</si>
  <si>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</si>
  <si>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</si>
  <si>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</si>
  <si>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</si>
  <si>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</si>
  <si>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</si>
  <si>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</si>
  <si>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</si>
  <si>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</si>
  <si>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</si>
  <si>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</si>
  <si>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</si>
  <si>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</si>
  <si>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</si>
  <si>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</si>
  <si>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</si>
  <si>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</si>
  <si>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</si>
  <si>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</si>
  <si>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</si>
  <si>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</si>
  <si>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</si>
  <si>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</si>
  <si>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</si>
  <si>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</si>
  <si>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</si>
  <si>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</si>
  <si>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</si>
  <si>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</si>
  <si>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</si>
  <si>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</si>
  <si>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</si>
  <si>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</si>
  <si>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</si>
  <si>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</si>
  <si>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</si>
  <si>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</si>
  <si>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</si>
  <si>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</si>
  <si>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</si>
  <si>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</si>
  <si>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</si>
  <si>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</si>
  <si>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</si>
  <si>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</si>
  <si>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</si>
  <si>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</si>
  <si>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</si>
  <si>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</si>
  <si>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</si>
  <si>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</si>
  <si>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</si>
  <si>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</si>
  <si>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</si>
  <si>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</si>
  <si>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</si>
  <si>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</si>
  <si>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</si>
  <si>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</si>
  <si>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</si>
  <si>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</si>
  <si>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</si>
  <si>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</si>
  <si>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</si>
  <si>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</si>
  <si>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</si>
  <si>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</si>
  <si>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</si>
  <si>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</si>
  <si>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</si>
  <si>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</si>
  <si>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</si>
  <si>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</si>
  <si>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</si>
  <si>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</si>
  <si>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</si>
  <si>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</si>
  <si>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</si>
  <si>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</si>
  <si>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</si>
  <si>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</si>
  <si>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</si>
  <si>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</si>
  <si>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</si>
  <si>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</si>
  <si>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</si>
  <si>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</si>
  <si>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</si>
  <si>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</si>
  <si>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</si>
  <si>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</si>
  <si>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</si>
  <si>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</si>
  <si>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</si>
  <si>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</si>
  <si>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</si>
  <si>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</si>
  <si>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</si>
  <si>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</si>
  <si>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</si>
  <si>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</si>
  <si>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</si>
  <si>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</si>
  <si>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</si>
  <si>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</si>
  <si>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</si>
  <si>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</si>
  <si>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</si>
  <si>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</si>
  <si>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</si>
  <si>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</si>
  <si>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</si>
  <si>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</si>
  <si>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</si>
  <si>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</si>
  <si>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</si>
  <si>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</si>
  <si>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</si>
  <si>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</si>
  <si>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</si>
  <si>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</si>
  <si>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</si>
  <si>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</si>
  <si>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</si>
  <si>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</si>
  <si>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</si>
  <si>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</si>
  <si>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</si>
  <si>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</si>
  <si>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</si>
  <si>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</si>
  <si>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</si>
  <si>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</si>
  <si>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</si>
  <si>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</si>
  <si>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</si>
  <si>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</si>
  <si>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</si>
  <si>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</si>
  <si>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</si>
  <si>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</si>
  <si>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</si>
  <si>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</si>
  <si>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</si>
  <si>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</si>
  <si>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</si>
  <si>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</si>
  <si>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</si>
  <si>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</si>
  <si>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</si>
  <si>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</si>
  <si>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</si>
  <si>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</si>
  <si>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</si>
  <si>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</si>
  <si>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</si>
  <si>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</si>
  <si>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</si>
  <si>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</si>
  <si>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</si>
  <si>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</si>
  <si>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</si>
  <si>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</si>
  <si>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</si>
  <si>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</si>
  <si>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</si>
  <si>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</si>
  <si>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</si>
  <si>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</si>
  <si>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</si>
  <si>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</si>
  <si>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</si>
  <si>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</si>
  <si>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</si>
  <si>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</si>
  <si>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</si>
  <si>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</si>
  <si>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</si>
  <si>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</si>
  <si>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</si>
  <si>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</si>
  <si>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</si>
  <si>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</si>
  <si>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</si>
  <si>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</si>
  <si>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</si>
  <si>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</si>
  <si>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</si>
  <si>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</si>
  <si>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</si>
  <si>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</si>
  <si>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</si>
  <si>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</si>
  <si>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</si>
  <si>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</si>
  <si>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</si>
  <si>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</si>
  <si>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</si>
  <si>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</si>
  <si>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</si>
  <si>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</si>
  <si>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</si>
  <si>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</si>
  <si>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</si>
  <si>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</si>
  <si>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</si>
  <si>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</si>
  <si>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</si>
  <si>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</si>
  <si>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</si>
  <si>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</si>
  <si>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</si>
  <si>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</si>
  <si>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</si>
  <si>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</si>
  <si>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</si>
  <si>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</si>
  <si>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</si>
  <si>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</si>
  <si>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</si>
  <si>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</si>
  <si>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</si>
  <si>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</si>
  <si>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</si>
  <si>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</si>
  <si>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</si>
  <si>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</si>
  <si>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</si>
  <si>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</si>
  <si>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</si>
  <si>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</si>
  <si>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</si>
  <si>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</si>
  <si>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</si>
  <si>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</si>
  <si>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</si>
  <si>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</si>
  <si>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</si>
  <si>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</si>
  <si>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</si>
  <si>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</si>
  <si>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</si>
  <si>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</si>
  <si>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</si>
  <si>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</si>
  <si>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</si>
  <si>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</si>
  <si>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</si>
  <si>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</si>
  <si>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</si>
  <si>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</si>
  <si>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</si>
  <si>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</si>
  <si>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</si>
  <si>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</si>
  <si>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</si>
  <si>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</si>
  <si>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</si>
  <si>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</si>
  <si>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</si>
  <si>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</si>
  <si>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</si>
  <si>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</si>
  <si>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</si>
  <si>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</si>
  <si>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</si>
  <si>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</si>
  <si>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</si>
  <si>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</si>
  <si>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</si>
  <si>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</si>
  <si>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</si>
  <si>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</si>
  <si>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</si>
  <si>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</si>
  <si>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</si>
  <si>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</si>
  <si>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</si>
  <si>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</si>
  <si>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</si>
  <si>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</si>
  <si>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</si>
  <si>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</si>
  <si>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</si>
  <si>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</si>
  <si>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</si>
  <si>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</si>
  <si>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</si>
  <si>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</si>
  <si>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</si>
  <si>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</si>
  <si>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</si>
  <si>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</si>
  <si>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</si>
  <si>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</si>
  <si>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</si>
  <si>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</si>
  <si>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</si>
  <si>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</si>
  <si>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</si>
  <si>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</si>
  <si>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</si>
  <si>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</si>
  <si>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</si>
  <si>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</si>
  <si>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</si>
  <si>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</si>
  <si>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</si>
  <si>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</si>
  <si>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</si>
  <si>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</si>
  <si>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</si>
  <si>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</si>
  <si>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</si>
  <si>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</si>
  <si>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</si>
  <si>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</si>
  <si>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</si>
  <si>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</si>
  <si>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</si>
  <si>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</si>
  <si>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</si>
  <si>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</si>
  <si>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</si>
  <si>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</si>
  <si>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</si>
  <si>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</si>
  <si>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</si>
  <si>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</si>
  <si>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</si>
  <si>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</si>
  <si>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</si>
  <si>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</si>
  <si>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</si>
  <si>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</si>
  <si>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</si>
  <si>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</si>
  <si>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</si>
  <si>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</si>
  <si>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</si>
  <si>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</si>
  <si>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</si>
  <si>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</si>
  <si>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</si>
  <si>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</si>
  <si>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</si>
  <si>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</si>
  <si>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</si>
  <si>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</si>
  <si>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</si>
  <si>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</si>
  <si>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</si>
  <si>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</si>
  <si>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</si>
  <si>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</si>
  <si>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</si>
  <si>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</si>
  <si>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</si>
  <si>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</si>
  <si>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</si>
  <si>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</si>
  <si>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</si>
  <si>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</si>
  <si>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</si>
  <si>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</si>
  <si>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</si>
  <si>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</si>
  <si>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</si>
  <si>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</si>
  <si>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</si>
  <si>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</si>
  <si>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</si>
  <si>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</si>
  <si>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</si>
  <si>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</si>
  <si>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</si>
  <si>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</si>
  <si>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</si>
  <si>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</si>
  <si>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</si>
  <si>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</si>
  <si>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</si>
  <si>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</si>
  <si>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</si>
  <si>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</si>
  <si>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</si>
  <si>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</si>
  <si>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</si>
  <si>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</si>
  <si>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</si>
  <si>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</si>
  <si>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</si>
  <si>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</si>
  <si>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</si>
  <si>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</si>
  <si>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</si>
  <si>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</si>
  <si>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</si>
  <si>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</si>
  <si>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</si>
  <si>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</si>
  <si>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</si>
  <si>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</si>
  <si>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</si>
  <si>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</si>
  <si>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</si>
  <si>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</si>
  <si>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</si>
  <si>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</si>
  <si>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</si>
  <si>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</si>
  <si>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</si>
  <si>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</si>
  <si>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</si>
  <si>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</si>
  <si>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</si>
  <si>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</si>
  <si>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</si>
  <si>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</si>
  <si>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</si>
  <si>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</si>
  <si>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</si>
  <si>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</si>
  <si>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</si>
  <si>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</si>
  <si>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</si>
  <si>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</si>
  <si>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</si>
  <si>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</si>
  <si>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</si>
  <si>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</si>
  <si>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</si>
  <si>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</si>
  <si>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</si>
  <si>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</si>
  <si>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</si>
  <si>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</si>
  <si>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</si>
  <si>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</si>
  <si>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</si>
  <si>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</si>
  <si>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</si>
  <si>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</si>
  <si>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</si>
  <si>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</si>
  <si>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</si>
  <si>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</si>
  <si>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</si>
  <si>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</si>
  <si>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</si>
  <si>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</si>
  <si>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</si>
  <si>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</si>
  <si>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</si>
  <si>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</si>
  <si>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</si>
  <si>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</si>
  <si>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</si>
  <si>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</si>
  <si>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</si>
  <si>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</si>
  <si>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</si>
  <si>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</si>
  <si>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</si>
  <si>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</si>
  <si>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</si>
  <si>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</si>
  <si>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</si>
  <si>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</si>
  <si>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</si>
  <si>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</si>
  <si>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</si>
  <si>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</si>
  <si>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</si>
  <si>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</si>
  <si>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</si>
  <si>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</si>
  <si>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</si>
  <si>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</si>
  <si>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</si>
  <si>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</si>
  <si>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</si>
  <si>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</si>
  <si>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</si>
  <si>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</si>
  <si>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</si>
  <si>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</si>
  <si>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</si>
  <si>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</si>
  <si>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</si>
  <si>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</si>
  <si>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</si>
  <si>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</si>
  <si>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</si>
  <si>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</si>
  <si>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</si>
  <si>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</si>
  <si>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</si>
  <si>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</si>
  <si>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</si>
  <si>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</si>
  <si>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</si>
  <si>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</si>
  <si>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</si>
  <si>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</si>
  <si>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</si>
  <si>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</si>
  <si>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</si>
  <si>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</si>
  <si>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</si>
  <si>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</si>
  <si>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</si>
  <si>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</si>
  <si>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</si>
  <si>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</si>
  <si>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</si>
  <si>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</si>
  <si>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</si>
  <si>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</si>
  <si>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</si>
  <si>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</si>
  <si>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</si>
  <si>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</si>
  <si>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</si>
  <si>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</si>
  <si>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</si>
  <si>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</si>
  <si>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</si>
  <si>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</si>
  <si>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</si>
  <si>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</si>
  <si>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</si>
  <si>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</si>
  <si>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</si>
  <si>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</si>
  <si>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</si>
  <si>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</si>
  <si>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</si>
  <si>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</si>
  <si>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</si>
  <si>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</si>
  <si>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</si>
  <si>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</si>
  <si>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</si>
  <si>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</si>
  <si>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</si>
  <si>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</si>
  <si>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</si>
  <si>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</si>
  <si>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</si>
  <si>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</si>
  <si>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</si>
  <si>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</si>
  <si>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</si>
  <si>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</si>
  <si>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</si>
  <si>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</si>
  <si>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</si>
  <si>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</si>
  <si>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</si>
  <si>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</si>
  <si>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</si>
  <si>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</si>
  <si>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</si>
  <si>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</si>
  <si>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</si>
  <si>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</si>
  <si>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</si>
  <si>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</si>
  <si>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</si>
  <si>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</si>
  <si>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</si>
  <si>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</si>
  <si>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</si>
  <si>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</si>
  <si>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</si>
  <si>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</si>
  <si>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</si>
  <si>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</si>
  <si>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</si>
  <si>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</si>
  <si>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</si>
  <si>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</si>
  <si>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</si>
  <si>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</si>
  <si>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</si>
  <si>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</si>
  <si>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</si>
  <si>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</si>
  <si>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</si>
  <si>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</si>
  <si>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</si>
  <si>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</si>
  <si>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</si>
  <si>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</si>
  <si>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</si>
  <si>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</si>
  <si>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</si>
  <si>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</si>
  <si>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</si>
  <si>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</si>
  <si>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</si>
  <si>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</si>
  <si>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</si>
  <si>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</si>
  <si>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</si>
  <si>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</si>
  <si>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</si>
  <si>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</si>
  <si>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</si>
  <si>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</si>
  <si>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</si>
  <si>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</si>
  <si>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</si>
  <si>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</si>
  <si>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</si>
  <si>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</si>
  <si>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</si>
  <si>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</si>
  <si>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</si>
  <si>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</si>
  <si>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</si>
  <si>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</si>
  <si>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</si>
  <si>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</si>
  <si>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</si>
  <si>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</si>
  <si>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</si>
  <si>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</si>
  <si>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</si>
  <si>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</si>
  <si>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</si>
  <si>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</si>
  <si>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</si>
  <si>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</si>
  <si>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</si>
  <si>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</si>
  <si>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</si>
  <si>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</si>
  <si>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</si>
  <si>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</si>
  <si>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</si>
  <si>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</si>
  <si>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</si>
  <si>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</si>
  <si>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</si>
  <si>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</si>
  <si>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</si>
  <si>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</si>
  <si>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</si>
  <si>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</si>
  <si>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</si>
  <si>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</si>
  <si>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</si>
  <si>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</si>
  <si>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</si>
  <si>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</si>
  <si>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</si>
  <si>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</si>
  <si>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</si>
  <si>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</si>
  <si>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</si>
  <si>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</si>
  <si>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</si>
  <si>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</si>
  <si>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</si>
  <si>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</si>
  <si>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</si>
  <si>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</si>
  <si>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</si>
  <si>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</si>
  <si>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</si>
  <si>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</si>
  <si>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</si>
  <si>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</si>
  <si>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</si>
  <si>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</si>
  <si>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</si>
  <si>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</si>
  <si>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</si>
  <si>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</si>
  <si>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</si>
  <si>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</si>
  <si>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</si>
  <si>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</si>
  <si>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</si>
  <si>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</si>
  <si>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</si>
  <si>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</si>
  <si>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</si>
  <si>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</si>
  <si>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</si>
  <si>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</si>
  <si>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</si>
  <si>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</si>
  <si>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</si>
  <si>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</si>
  <si>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</si>
  <si>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</si>
  <si>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</si>
  <si>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</si>
  <si>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</si>
  <si>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</si>
  <si>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</si>
  <si>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</si>
  <si>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</si>
  <si>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</si>
  <si>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</si>
  <si>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</si>
  <si>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</si>
  <si>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</si>
  <si>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</si>
  <si>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</si>
  <si>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</si>
  <si>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</si>
  <si>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</si>
  <si>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</si>
  <si>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</si>
  <si>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</si>
  <si>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</si>
  <si>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</si>
  <si>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</si>
  <si>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</si>
  <si>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</si>
  <si>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</si>
  <si>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</si>
  <si>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</si>
  <si>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</si>
  <si>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</si>
  <si>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</si>
  <si>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</si>
  <si>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</si>
  <si>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</si>
  <si>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</si>
  <si>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</si>
  <si>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</si>
  <si>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</si>
  <si>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</si>
  <si>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</si>
  <si>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</si>
  <si>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</si>
  <si>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</si>
  <si>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</si>
  <si>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</si>
  <si>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</si>
  <si>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</si>
  <si>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</si>
  <si>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</si>
  <si>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</si>
  <si>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</si>
  <si>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</si>
  <si>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</si>
  <si>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</si>
  <si>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</si>
  <si>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</si>
  <si>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</si>
  <si>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</si>
  <si>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</si>
  <si>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</si>
  <si>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</si>
  <si>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</si>
  <si>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</si>
  <si>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</si>
  <si>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</si>
  <si>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</si>
  <si>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</si>
  <si>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</si>
  <si>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</si>
  <si>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</si>
  <si>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</si>
  <si>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</si>
  <si>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</si>
  <si>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</si>
  <si>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</si>
  <si>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</si>
  <si>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</si>
  <si>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</si>
  <si>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</si>
  <si>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</si>
  <si>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</si>
  <si>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</si>
  <si>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</si>
  <si>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</si>
  <si>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</si>
  <si>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</si>
  <si>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</si>
  <si>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</si>
  <si>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</si>
  <si>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</si>
  <si>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</si>
  <si>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</si>
  <si>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</si>
  <si>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</si>
  <si>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</si>
  <si>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</si>
  <si>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</si>
  <si>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</si>
  <si>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</si>
  <si>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</si>
  <si>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</si>
  <si>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</si>
  <si>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</si>
  <si>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</si>
  <si>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</si>
  <si>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</si>
  <si>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</si>
  <si>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</si>
  <si>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</si>
  <si>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</si>
  <si>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</si>
  <si>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</si>
  <si>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</si>
  <si>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</si>
  <si>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</si>
  <si>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</si>
  <si>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</si>
  <si>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</si>
  <si>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</si>
  <si>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</si>
  <si>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</si>
  <si>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</si>
  <si>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</si>
  <si>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</si>
  <si>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</si>
  <si>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</si>
  <si>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</si>
  <si>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</si>
  <si>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</si>
  <si>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</si>
  <si>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</si>
  <si>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</si>
  <si>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</si>
  <si>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</si>
  <si>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</si>
  <si>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</si>
  <si>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</si>
  <si>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</si>
  <si>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</si>
  <si>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</si>
  <si>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</si>
  <si>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</si>
  <si>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</si>
  <si>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</si>
  <si>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</si>
  <si>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</si>
  <si>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</si>
  <si>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</si>
  <si>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</si>
  <si>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</si>
  <si>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</si>
  <si>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</si>
  <si>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</si>
  <si>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</si>
  <si>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</si>
  <si>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</si>
  <si>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</si>
  <si>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</si>
  <si>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</si>
  <si>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</si>
  <si>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</si>
  <si>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</si>
  <si>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</si>
  <si>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</si>
  <si>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</si>
  <si>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</si>
  <si>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</si>
  <si>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</si>
  <si>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</si>
  <si>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</si>
  <si>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</si>
  <si>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</si>
  <si>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</si>
  <si>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</si>
  <si>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</si>
  <si>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</si>
  <si>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</si>
  <si>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</si>
  <si>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</si>
  <si>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</si>
  <si>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</si>
  <si>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</si>
  <si>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</si>
  <si>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</si>
  <si>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</si>
  <si>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</si>
  <si>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</si>
  <si>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</si>
  <si>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</si>
  <si>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</si>
  <si>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</si>
  <si>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</si>
  <si>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</si>
  <si>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</si>
  <si>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</si>
  <si>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</si>
  <si>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</si>
  <si>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</si>
  <si>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</si>
  <si>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</si>
  <si>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</si>
  <si>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</si>
  <si>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</si>
  <si>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</si>
  <si>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</si>
  <si>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</si>
  <si>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</si>
  <si>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</si>
  <si>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</si>
  <si>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</si>
  <si>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</si>
  <si>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</si>
  <si>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</si>
  <si>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</si>
  <si>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</si>
  <si>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</si>
  <si>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</si>
  <si>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</si>
  <si>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</si>
  <si>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</si>
  <si>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</si>
  <si>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</si>
  <si>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</si>
  <si>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</si>
  <si>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</si>
  <si>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</si>
  <si>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</si>
  <si>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</si>
  <si>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</si>
  <si>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</si>
  <si>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</si>
  <si>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</si>
  <si>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</si>
  <si>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</si>
  <si>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</si>
  <si>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</si>
  <si>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</si>
  <si>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</si>
  <si>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</si>
  <si>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</si>
  <si>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</si>
  <si>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</si>
  <si>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</si>
  <si>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</si>
  <si>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</si>
  <si>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</si>
  <si>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</si>
  <si>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</si>
  <si>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</si>
  <si>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</si>
  <si>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</si>
  <si>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</si>
  <si>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</si>
  <si>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</si>
  <si>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</si>
  <si>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</si>
  <si>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</si>
  <si>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</si>
  <si>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</si>
  <si>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</si>
  <si>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</si>
  <si>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</si>
  <si>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</si>
  <si>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</si>
  <si>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</si>
  <si>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</si>
  <si>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</si>
  <si>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</si>
  <si>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</si>
  <si>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</si>
  <si>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</si>
  <si>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</si>
  <si>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</si>
  <si>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</si>
  <si>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</si>
  <si>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</si>
  <si>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</si>
  <si>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</si>
  <si>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</si>
  <si>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</si>
  <si>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</si>
  <si>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</si>
  <si>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</si>
  <si>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</si>
  <si>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</si>
  <si>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</si>
  <si>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</si>
  <si>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</si>
  <si>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</si>
  <si>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</si>
  <si>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</si>
  <si>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</si>
  <si>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</si>
  <si>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</si>
  <si>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</si>
  <si>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</si>
  <si>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</si>
  <si>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</si>
  <si>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</si>
  <si>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</si>
  <si>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</si>
  <si>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</si>
  <si>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</si>
  <si>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</si>
  <si>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</si>
  <si>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</si>
  <si>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</si>
  <si>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</si>
  <si>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</si>
  <si>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</si>
  <si>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</si>
  <si>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</si>
  <si>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</si>
  <si>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</si>
  <si>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</si>
  <si>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</si>
  <si>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</si>
  <si>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</si>
  <si>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</si>
  <si>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</si>
  <si>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</si>
  <si>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</si>
  <si>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</si>
  <si>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</si>
  <si>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</si>
  <si>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</si>
  <si>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</si>
  <si>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</si>
  <si>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</si>
  <si>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</si>
  <si>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</si>
  <si>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</si>
  <si>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</si>
  <si>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</si>
  <si>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</si>
  <si>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</si>
  <si>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</si>
  <si>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</si>
  <si>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</si>
  <si>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</si>
  <si>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</si>
  <si>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</si>
  <si>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</si>
  <si>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</si>
  <si>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</si>
  <si>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</si>
  <si>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</si>
  <si>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</si>
  <si>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</si>
  <si>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</si>
  <si>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</si>
  <si>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</si>
  <si>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</si>
  <si>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</si>
  <si>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</si>
  <si>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</si>
  <si>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</si>
  <si>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</si>
  <si>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</si>
  <si>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</si>
  <si>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</si>
  <si>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</si>
  <si>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</si>
  <si>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</si>
  <si>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</si>
  <si>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</si>
  <si>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</si>
  <si>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</si>
  <si>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</si>
  <si>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</si>
  <si>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</si>
  <si>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</si>
  <si>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</si>
  <si>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</si>
  <si>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</si>
  <si>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</si>
  <si>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</si>
  <si>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</si>
  <si>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</si>
  <si>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</si>
  <si>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</si>
  <si>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</si>
  <si>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</si>
  <si>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</si>
  <si>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</si>
  <si>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</si>
  <si>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</si>
  <si>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</si>
  <si>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</si>
  <si>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</si>
  <si>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</si>
  <si>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</si>
  <si>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</si>
  <si>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</si>
  <si>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</si>
  <si>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</si>
  <si>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</si>
  <si>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</si>
  <si>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</si>
  <si>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</si>
  <si>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</si>
  <si>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</si>
  <si>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</si>
  <si>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</si>
  <si>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</si>
  <si>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</si>
  <si>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</si>
  <si>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</si>
  <si>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</si>
  <si>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</si>
  <si>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</si>
  <si>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</si>
  <si>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</si>
  <si>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</si>
  <si>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</si>
  <si>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</si>
  <si>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</si>
  <si>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</si>
  <si>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</si>
  <si>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</si>
  <si>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</si>
  <si>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</si>
  <si>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</si>
  <si>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</si>
  <si>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</si>
  <si>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</si>
  <si>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</si>
  <si>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</si>
  <si>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</si>
  <si>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</si>
  <si>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</si>
  <si>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</si>
  <si>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</si>
  <si>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</si>
  <si>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</si>
  <si>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</si>
  <si>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</si>
  <si>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</si>
  <si>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</si>
  <si>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</si>
  <si>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</si>
  <si>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</si>
  <si>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</si>
  <si>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</si>
  <si>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</si>
  <si>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</si>
  <si>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</si>
  <si>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</si>
  <si>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</si>
  <si>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</si>
  <si>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</si>
  <si>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</si>
  <si>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</si>
  <si>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</si>
  <si>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</si>
  <si>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</si>
  <si>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</si>
  <si>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</si>
  <si>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</si>
  <si>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</si>
  <si>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</si>
  <si>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</si>
  <si>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</si>
  <si>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</si>
  <si>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</si>
  <si>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</si>
  <si>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</si>
  <si>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</si>
  <si>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</si>
  <si>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</si>
  <si>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</si>
  <si>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</si>
  <si>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</si>
  <si>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</si>
  <si>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</si>
  <si>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</si>
  <si>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</si>
  <si>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</si>
  <si>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</si>
  <si>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</si>
  <si>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</si>
  <si>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</si>
  <si>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</si>
  <si>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</si>
  <si>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</si>
  <si>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</si>
  <si>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</si>
  <si>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</si>
  <si>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</si>
  <si>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</si>
  <si>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</si>
  <si>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</si>
  <si>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</si>
  <si>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</si>
  <si>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</si>
  <si>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</si>
  <si>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</si>
  <si>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</si>
  <si>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</si>
  <si>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</si>
  <si>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</si>
  <si>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</si>
  <si>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</si>
  <si>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</si>
  <si>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</si>
  <si>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</si>
  <si>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</si>
  <si>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</si>
  <si>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</si>
  <si>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</si>
  <si>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</si>
  <si>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</si>
  <si>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</si>
  <si>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</si>
  <si>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</si>
  <si>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</si>
  <si>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</si>
  <si>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</si>
  <si>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</si>
  <si>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</si>
  <si>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</si>
  <si>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</si>
  <si>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</si>
  <si>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</si>
  <si>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</si>
  <si>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</si>
  <si>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</si>
  <si>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</si>
  <si>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</si>
  <si>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</si>
  <si>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</si>
  <si>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</si>
  <si>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</si>
  <si>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</si>
  <si>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</si>
  <si>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</si>
  <si>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</si>
  <si>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</si>
  <si>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</si>
  <si>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</si>
  <si>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</si>
  <si>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</si>
  <si>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</si>
  <si>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</si>
  <si>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</si>
  <si>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</si>
  <si>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</si>
  <si>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</si>
  <si>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</si>
  <si>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</si>
  <si>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</si>
  <si>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</si>
  <si>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</si>
  <si>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</si>
  <si>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</si>
  <si>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</si>
  <si>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</si>
  <si>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</si>
  <si>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</si>
  <si>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</si>
  <si>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</si>
  <si>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</si>
  <si>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</si>
  <si>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</si>
  <si>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</si>
  <si>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</si>
  <si>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</si>
  <si>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</si>
  <si>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</si>
  <si>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</si>
  <si>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</si>
  <si>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</si>
  <si>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</si>
  <si>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</si>
  <si>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</si>
  <si>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</si>
  <si>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</si>
  <si>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</si>
  <si>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</si>
  <si>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</si>
  <si>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</si>
  <si>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</si>
  <si>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</si>
  <si>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</si>
  <si>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</si>
  <si>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</si>
  <si>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</si>
  <si>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</si>
  <si>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</si>
  <si>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</si>
  <si>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</si>
  <si>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</si>
  <si>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</si>
  <si>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</si>
  <si>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</si>
  <si>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</si>
  <si>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</si>
  <si>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</si>
  <si>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</si>
  <si>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</si>
  <si>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</si>
  <si>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</si>
  <si>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</si>
  <si>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</si>
  <si>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</si>
  <si>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</si>
  <si>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</si>
  <si>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</si>
  <si>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</si>
  <si>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</si>
  <si>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</si>
  <si>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</si>
  <si>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</si>
  <si>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</si>
  <si>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</si>
  <si>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</si>
  <si>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</si>
  <si>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</si>
  <si>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</si>
  <si>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</si>
  <si>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</si>
  <si>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</si>
  <si>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</si>
  <si>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</si>
  <si>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</si>
  <si>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</si>
  <si>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</si>
  <si>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</si>
  <si>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</si>
  <si>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</si>
  <si>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</si>
  <si>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</si>
  <si>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</si>
  <si>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</si>
  <si>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</si>
  <si>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</si>
  <si>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</si>
  <si>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</si>
  <si>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</si>
  <si>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</si>
  <si>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</si>
  <si>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</si>
  <si>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</si>
  <si>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</si>
  <si>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</si>
  <si>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</si>
  <si>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</si>
  <si>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</si>
  <si>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</si>
  <si>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</si>
  <si>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</si>
  <si>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</si>
  <si>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</si>
  <si>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</si>
  <si>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</si>
  <si>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</si>
  <si>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</si>
  <si>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</si>
  <si>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</si>
  <si>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</si>
  <si>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</si>
  <si>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</si>
  <si>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</si>
  <si>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</si>
  <si>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</si>
  <si>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</si>
  <si>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</si>
  <si>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</si>
  <si>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</si>
  <si>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</si>
  <si>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</si>
  <si>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</si>
  <si>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</si>
  <si>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</si>
  <si>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</si>
  <si>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</si>
  <si>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</si>
  <si>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</si>
  <si>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</si>
  <si>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</si>
  <si>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</si>
  <si>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</si>
  <si>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</si>
  <si>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</si>
  <si>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</si>
  <si>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</si>
  <si>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</si>
  <si>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</si>
  <si>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</si>
  <si>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</si>
  <si>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</si>
  <si>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</si>
  <si>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</si>
  <si>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</si>
  <si>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</si>
  <si>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</si>
  <si>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</si>
  <si>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</si>
  <si>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</si>
  <si>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</si>
  <si>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</si>
  <si>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</si>
  <si>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</si>
  <si>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</si>
  <si>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</si>
  <si>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</si>
  <si>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</si>
  <si>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</si>
  <si>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</si>
  <si>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</si>
  <si>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</si>
  <si>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</si>
  <si>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</si>
  <si>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</si>
  <si>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</si>
  <si>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</si>
  <si>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</si>
  <si>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</si>
  <si>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</si>
  <si>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</si>
  <si>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</si>
  <si>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</si>
  <si>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</si>
  <si>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</si>
  <si>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</si>
  <si>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</si>
  <si>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</si>
  <si>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</si>
  <si>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</si>
  <si>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</si>
  <si>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</si>
  <si>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</si>
  <si>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</si>
  <si>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</si>
  <si>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</si>
  <si>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</si>
  <si>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</si>
  <si>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</si>
  <si>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</si>
  <si>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</si>
  <si>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</si>
  <si>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</si>
  <si>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</si>
  <si>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</si>
  <si>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</si>
  <si>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</si>
  <si>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</si>
  <si>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</si>
  <si>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</si>
  <si>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</si>
  <si>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</si>
  <si>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</si>
  <si>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</si>
  <si>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</si>
  <si>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</si>
  <si>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</si>
  <si>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</si>
  <si>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</si>
  <si>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</si>
  <si>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</si>
  <si>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</si>
  <si>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</si>
  <si>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</si>
  <si>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</si>
  <si>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</si>
  <si>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</si>
  <si>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</si>
  <si>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</si>
  <si>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</si>
  <si>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</si>
  <si>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</si>
  <si>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</si>
  <si>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</si>
  <si>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</si>
  <si>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</si>
  <si>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</si>
  <si>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</si>
  <si>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</si>
  <si>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</si>
  <si>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</si>
  <si>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</si>
  <si>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</si>
  <si>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</si>
  <si>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</si>
  <si>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</si>
  <si>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</si>
  <si>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</si>
  <si>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</si>
  <si>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</si>
  <si>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</si>
  <si>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</si>
  <si>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</si>
  <si>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</si>
  <si>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</si>
  <si>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</si>
  <si>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</si>
  <si>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</si>
  <si>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</si>
  <si>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</si>
  <si>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</si>
  <si>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</si>
  <si>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</si>
  <si>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</si>
  <si>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</si>
  <si>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</si>
  <si>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</si>
  <si>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</si>
  <si>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</si>
  <si>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</si>
  <si>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</si>
  <si>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</si>
  <si>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</si>
  <si>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</si>
  <si>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</si>
  <si>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</si>
  <si>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</si>
  <si>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</si>
  <si>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</si>
  <si>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</si>
  <si>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</si>
  <si>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</si>
  <si>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</si>
  <si>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</si>
  <si>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</si>
  <si>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</si>
  <si>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</si>
  <si>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</si>
  <si>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</si>
  <si>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</si>
  <si>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</si>
  <si>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</si>
  <si>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</si>
  <si>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</si>
  <si>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</si>
  <si>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</si>
  <si>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</si>
  <si>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</si>
  <si>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</si>
  <si>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</si>
  <si>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</si>
  <si>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</si>
  <si>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</si>
  <si>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</si>
  <si>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</si>
  <si>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</si>
  <si>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</si>
  <si>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</si>
  <si>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</si>
  <si>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</si>
  <si>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</si>
  <si>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</si>
  <si>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</si>
  <si>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</si>
  <si>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</si>
  <si>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</si>
  <si>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</si>
  <si>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</si>
  <si>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</si>
  <si>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</si>
  <si>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</si>
  <si>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</si>
  <si>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</si>
  <si>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</si>
  <si>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</si>
  <si>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</si>
  <si>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</si>
  <si>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</si>
  <si>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</si>
  <si>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</si>
  <si>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</si>
  <si>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</si>
  <si>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</si>
  <si>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</si>
  <si>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</si>
  <si>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</si>
  <si>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</si>
  <si>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</si>
  <si>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</si>
  <si>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</si>
  <si>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</si>
  <si>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</si>
  <si>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</si>
  <si>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</si>
  <si>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</si>
  <si>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</si>
  <si>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</si>
  <si>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</si>
  <si>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</si>
  <si>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</si>
  <si>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</si>
  <si>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</si>
  <si>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</si>
  <si>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</si>
  <si>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</si>
  <si>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</si>
  <si>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</si>
  <si>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</si>
  <si>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</si>
  <si>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</si>
  <si>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</si>
  <si>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</si>
  <si>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</si>
  <si>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</si>
  <si>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</si>
  <si>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</si>
  <si>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</si>
  <si>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</si>
  <si>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</si>
  <si>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</si>
  <si>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</si>
  <si>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</si>
  <si>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</si>
  <si>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</si>
  <si>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</si>
  <si>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</si>
  <si>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</si>
  <si>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</si>
  <si>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</si>
  <si>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</si>
  <si>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</si>
  <si>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</si>
  <si>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</si>
  <si>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</si>
  <si>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</si>
  <si>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</si>
  <si>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</si>
  <si>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</si>
  <si>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</si>
  <si>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</si>
  <si>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</si>
  <si>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</si>
  <si>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</si>
  <si>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</si>
  <si>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</si>
  <si>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</si>
  <si>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</si>
  <si>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</si>
  <si>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</si>
  <si>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</si>
  <si>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</si>
  <si>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</si>
  <si>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</si>
  <si>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</si>
  <si>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</si>
  <si>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</si>
  <si>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</si>
  <si>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</si>
  <si>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</si>
  <si>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</si>
  <si>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</si>
  <si>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</si>
  <si>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</si>
  <si>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</si>
  <si>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</si>
  <si>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</si>
  <si>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</si>
  <si>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</si>
  <si>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</si>
  <si>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</si>
  <si>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</si>
  <si>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</si>
  <si>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</si>
  <si>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</si>
  <si>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</si>
  <si>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</si>
  <si>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</si>
  <si>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</si>
  <si>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</si>
  <si>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</si>
  <si>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</si>
  <si>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</si>
  <si>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</si>
  <si>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</si>
  <si>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</si>
  <si>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</si>
  <si>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</si>
  <si>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</si>
  <si>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</si>
  <si>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</si>
  <si>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</si>
  <si>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</si>
  <si>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</si>
  <si>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</si>
  <si>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</si>
  <si>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</si>
  <si>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</si>
  <si>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</si>
  <si>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</si>
  <si>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</si>
  <si>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</si>
  <si>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</si>
  <si>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</si>
  <si>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</si>
  <si>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</si>
  <si>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</si>
  <si>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</si>
  <si>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</si>
  <si>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</si>
  <si>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</si>
  <si>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</si>
  <si>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</si>
  <si>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</si>
  <si>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</si>
  <si>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</si>
  <si>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</si>
  <si>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</si>
  <si>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</si>
  <si>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</si>
  <si>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</si>
  <si>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</si>
  <si>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</si>
  <si>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</si>
  <si>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</si>
  <si>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</si>
  <si>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</si>
  <si>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</si>
  <si>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</si>
  <si>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</si>
  <si>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</si>
  <si>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</si>
  <si>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</si>
  <si>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</si>
  <si>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</si>
  <si>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</si>
  <si>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</si>
  <si>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</si>
  <si>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</si>
  <si>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</si>
  <si>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</si>
  <si>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</si>
  <si>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</si>
  <si>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</si>
  <si>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</si>
  <si>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</si>
  <si>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</si>
  <si>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</si>
  <si>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</si>
  <si>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</si>
  <si>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</si>
  <si>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</si>
  <si>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</si>
  <si>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</si>
  <si>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</si>
  <si>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</si>
  <si>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</si>
  <si>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</si>
  <si>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</si>
  <si>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</si>
  <si>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</si>
  <si>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</si>
  <si>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</si>
  <si>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</si>
  <si>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</si>
  <si>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</si>
  <si>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</si>
  <si>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</si>
  <si>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</si>
  <si>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</si>
  <si>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</si>
  <si>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</si>
  <si>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</si>
  <si>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</si>
  <si>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</si>
  <si>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</si>
  <si>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</si>
  <si>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</si>
  <si>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</si>
  <si>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</si>
  <si>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</si>
  <si>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</si>
  <si>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</si>
  <si>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</si>
  <si>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</si>
  <si>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</si>
  <si>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</si>
  <si>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</si>
  <si>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</si>
  <si>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</si>
  <si>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</si>
  <si>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</si>
  <si>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</si>
  <si>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</si>
  <si>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</si>
  <si>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</si>
  <si>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</si>
  <si>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</si>
  <si>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</si>
  <si>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</si>
  <si>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</si>
  <si>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</si>
  <si>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</si>
  <si>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</si>
  <si>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</si>
  <si>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</si>
  <si>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</si>
  <si>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</si>
  <si>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</si>
  <si>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</si>
  <si>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</si>
  <si>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</si>
  <si>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</si>
  <si>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</si>
  <si>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</si>
  <si>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</si>
  <si>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</si>
  <si>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</si>
  <si>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</si>
  <si>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</si>
  <si>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</si>
  <si>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</si>
  <si>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</si>
  <si>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</si>
  <si>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</si>
  <si>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</si>
  <si>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</si>
  <si>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</si>
  <si>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</si>
  <si>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</si>
  <si>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</si>
  <si>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</si>
  <si>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</si>
  <si>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</si>
  <si>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</si>
  <si>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</si>
  <si>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</si>
  <si>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</si>
  <si>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</si>
  <si>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</si>
  <si>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</si>
  <si>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</si>
  <si>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</si>
  <si>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</si>
  <si>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</si>
  <si>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</si>
  <si>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</si>
  <si>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</si>
  <si>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</si>
  <si>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</si>
  <si>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</si>
  <si>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</si>
  <si>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</si>
  <si>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</si>
  <si>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</si>
  <si>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</si>
  <si>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</si>
  <si>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</si>
  <si>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</si>
  <si>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</si>
  <si>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</si>
  <si>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</si>
  <si>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</si>
  <si>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</si>
  <si>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</si>
  <si>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</si>
  <si>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</si>
  <si>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</si>
  <si>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</si>
  <si>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</si>
  <si>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</si>
  <si>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</si>
  <si>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</si>
  <si>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</si>
  <si>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</si>
  <si>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</si>
  <si>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</si>
  <si>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</si>
  <si>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</si>
  <si>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</si>
  <si>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</si>
  <si>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</si>
  <si>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</si>
  <si>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</si>
  <si>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</si>
  <si>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</si>
  <si>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</si>
  <si>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</si>
  <si>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</si>
  <si>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</si>
  <si>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</si>
  <si>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</si>
  <si>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</si>
  <si>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</si>
  <si>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</si>
  <si>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</si>
  <si>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</si>
  <si>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</si>
  <si>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</si>
  <si>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</si>
  <si>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</si>
  <si>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</si>
  <si>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</si>
  <si>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</si>
  <si>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</si>
  <si>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</si>
  <si>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</si>
  <si>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</si>
  <si>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</si>
  <si>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</si>
  <si>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</si>
  <si>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</si>
  <si>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</si>
  <si>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</si>
  <si>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</si>
  <si>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</si>
  <si>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</si>
  <si>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</si>
  <si>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</si>
  <si>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</si>
  <si>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</si>
  <si>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</si>
  <si>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</si>
  <si>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</si>
  <si>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</si>
  <si>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</si>
  <si>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</si>
  <si>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</si>
  <si>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</si>
  <si>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</si>
  <si>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</si>
  <si>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</si>
  <si>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</si>
  <si>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</si>
  <si>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</si>
  <si>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</si>
  <si>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</si>
  <si>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</si>
  <si>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</si>
  <si>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</si>
  <si>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</si>
  <si>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</si>
  <si>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</si>
  <si>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</si>
  <si>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</si>
  <si>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</si>
  <si>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</si>
  <si>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</si>
  <si>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</si>
  <si>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</si>
  <si>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</si>
  <si>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</si>
  <si>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</si>
  <si>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</si>
  <si>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</si>
  <si>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</si>
  <si>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</si>
  <si>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</si>
  <si>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</si>
  <si>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</si>
  <si>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</si>
  <si>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</si>
  <si>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</si>
  <si>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</si>
  <si>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</si>
  <si>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</si>
  <si>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</si>
  <si>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</si>
  <si>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</si>
  <si>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</si>
  <si>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</si>
  <si>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</si>
  <si>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</si>
  <si>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</si>
  <si>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</si>
  <si>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</si>
  <si>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</si>
  <si>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</si>
  <si>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</si>
  <si>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</si>
  <si>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</si>
  <si>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</si>
  <si>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</si>
  <si>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</si>
  <si>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</si>
  <si>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</si>
  <si>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</si>
  <si>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</si>
  <si>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</si>
  <si>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</si>
  <si>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</si>
  <si>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</si>
  <si>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</si>
  <si>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</si>
  <si>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</si>
  <si>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</si>
  <si>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</si>
  <si>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</si>
  <si>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</si>
  <si>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</si>
  <si>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</si>
  <si>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</si>
  <si>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</si>
  <si>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</si>
  <si>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</si>
  <si>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</si>
  <si>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</si>
  <si>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</si>
  <si>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</si>
  <si>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</si>
  <si>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</si>
  <si>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</si>
  <si>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</si>
  <si>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</si>
  <si>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</si>
  <si>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</si>
  <si>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</si>
  <si>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</si>
  <si>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</si>
  <si>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</si>
  <si>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</si>
  <si>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</si>
  <si>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</si>
  <si>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</si>
  <si>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</si>
  <si>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</si>
  <si>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</si>
  <si>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</si>
  <si>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</si>
  <si>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</si>
  <si>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</si>
  <si>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</si>
  <si>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</si>
  <si>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</si>
  <si>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</si>
  <si>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</si>
  <si>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</si>
  <si>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</si>
  <si>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</si>
  <si>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</si>
  <si>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</si>
  <si>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</si>
  <si>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</si>
  <si>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</si>
  <si>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</si>
  <si>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</si>
  <si>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</si>
  <si>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</si>
  <si>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</si>
  <si>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</si>
  <si>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</si>
  <si>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</si>
  <si>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</si>
  <si>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</si>
  <si>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</si>
  <si>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</si>
  <si>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</si>
  <si>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</si>
  <si>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</si>
  <si>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</si>
  <si>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</si>
  <si>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</si>
  <si>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</si>
  <si>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</si>
  <si>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</si>
  <si>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</si>
  <si>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</si>
  <si>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</si>
  <si>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</si>
  <si>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</si>
  <si>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</si>
  <si>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</si>
  <si>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</si>
  <si>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</si>
  <si>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</si>
  <si>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</si>
  <si>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</si>
  <si>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</si>
  <si>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</si>
  <si>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</si>
  <si>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</si>
  <si>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</si>
  <si>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</si>
  <si>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</si>
  <si>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</si>
  <si>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</si>
  <si>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</si>
  <si>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</si>
  <si>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</si>
  <si>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</si>
  <si>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</si>
  <si>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</si>
  <si>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</si>
  <si>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</si>
  <si>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</si>
  <si>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</si>
  <si>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</si>
  <si>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</si>
  <si>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</si>
  <si>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</si>
  <si>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</si>
  <si>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</si>
  <si>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</si>
  <si>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</si>
  <si>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</si>
  <si>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</si>
  <si>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</si>
  <si>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</si>
  <si>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</si>
  <si>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</si>
  <si>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</si>
  <si>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</si>
  <si>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</si>
  <si>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</si>
  <si>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</si>
  <si>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</si>
  <si>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</si>
  <si>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</si>
  <si>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</si>
  <si>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</si>
  <si>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</si>
  <si>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</si>
  <si>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</si>
  <si>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</si>
  <si>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</si>
  <si>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</si>
  <si>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</si>
  <si>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</si>
  <si>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</si>
  <si>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</si>
  <si>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</si>
  <si>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</si>
  <si>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</si>
  <si>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</si>
  <si>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</si>
  <si>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</si>
  <si>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</si>
  <si>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</si>
  <si>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</si>
  <si>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</si>
  <si>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</si>
  <si>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</si>
  <si>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</si>
  <si>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</si>
  <si>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</si>
  <si>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</si>
  <si>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</si>
  <si>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</si>
  <si>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</si>
  <si>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</si>
  <si>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</si>
  <si>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</si>
  <si>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</si>
  <si>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</si>
  <si>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</si>
  <si>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</si>
  <si>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</si>
  <si>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</si>
  <si>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</si>
  <si>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</si>
  <si>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</si>
  <si>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</si>
  <si>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</si>
  <si>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</si>
  <si>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</si>
  <si>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</si>
  <si>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</si>
  <si>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</si>
  <si>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</si>
  <si>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</si>
  <si>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</si>
  <si>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</si>
  <si>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</si>
  <si>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</si>
  <si>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</si>
  <si>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</si>
  <si>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</si>
  <si>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</si>
  <si>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</si>
  <si>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</si>
  <si>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</si>
  <si>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</si>
  <si>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</si>
  <si>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</si>
  <si>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</si>
  <si>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</si>
  <si>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</si>
  <si>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</si>
  <si>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</si>
  <si>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</si>
  <si>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</si>
  <si>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</si>
  <si>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</si>
  <si>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</si>
  <si>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</si>
  <si>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</si>
  <si>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</si>
  <si>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</si>
  <si>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</si>
  <si>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</si>
  <si>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</si>
  <si>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</si>
  <si>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</si>
  <si>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</si>
  <si>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</si>
  <si>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</si>
  <si>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</si>
  <si>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</si>
  <si>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</si>
  <si>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</si>
  <si>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</si>
  <si>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</si>
  <si>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</si>
  <si>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</si>
  <si>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</si>
  <si>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</si>
  <si>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</si>
  <si>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</si>
  <si>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</si>
  <si>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</si>
  <si>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</si>
  <si>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</si>
  <si>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</si>
  <si>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</si>
  <si>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</si>
  <si>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</si>
  <si>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</si>
  <si>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</si>
  <si>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</si>
  <si>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</si>
  <si>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</si>
  <si>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</si>
  <si>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</si>
  <si>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</si>
  <si>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</si>
  <si>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</si>
  <si>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</si>
  <si>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</si>
  <si>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</si>
  <si>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</si>
  <si>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</si>
  <si>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</si>
  <si>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</si>
  <si>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</si>
  <si>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</si>
  <si>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</si>
  <si>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</si>
  <si>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</si>
  <si>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</si>
  <si>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</si>
  <si>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</si>
  <si>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</si>
  <si>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</si>
  <si>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</si>
  <si>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</si>
  <si>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</si>
  <si>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</si>
  <si>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</si>
  <si>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</si>
  <si>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</si>
  <si>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</si>
  <si>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</si>
  <si>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</si>
  <si>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</si>
  <si>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</si>
  <si>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</si>
  <si>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</si>
  <si>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</si>
  <si>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</si>
  <si>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</si>
  <si>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</si>
  <si>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</si>
  <si>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</si>
  <si>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</si>
  <si>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</si>
  <si>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</si>
  <si>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</si>
  <si>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</si>
  <si>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</si>
  <si>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</si>
  <si>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</si>
  <si>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</si>
  <si>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</si>
  <si>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</si>
  <si>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</si>
  <si>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</si>
  <si>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</si>
  <si>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</si>
  <si>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</si>
  <si>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</si>
  <si>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</si>
  <si>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</si>
  <si>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</si>
  <si>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</si>
  <si>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</si>
  <si>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</si>
  <si>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</si>
  <si>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</si>
  <si>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</si>
  <si>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</si>
  <si>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</si>
  <si>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</si>
  <si>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</si>
  <si>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</si>
  <si>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</si>
  <si>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</si>
  <si>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</si>
  <si>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</si>
  <si>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</si>
  <si>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</si>
  <si>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</si>
  <si>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</si>
  <si>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</si>
  <si>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</si>
  <si>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</si>
  <si>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</si>
  <si>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</si>
  <si>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</si>
  <si>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</si>
  <si>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</si>
  <si>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</si>
  <si>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</si>
  <si>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</si>
  <si>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</si>
  <si>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</si>
  <si>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</si>
  <si>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</si>
  <si>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</si>
  <si>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</si>
  <si>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</si>
  <si>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</si>
  <si>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</si>
  <si>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</si>
  <si>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</si>
  <si>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</si>
  <si>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</si>
  <si>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</si>
  <si>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</si>
  <si>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</si>
  <si>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</si>
  <si>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</si>
  <si>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</si>
  <si>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</si>
  <si>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</si>
  <si>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</si>
  <si>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</si>
  <si>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</si>
  <si>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</si>
  <si>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</si>
  <si>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</si>
  <si>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</si>
  <si>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</si>
  <si>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</si>
  <si>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</si>
  <si>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</si>
  <si>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</si>
  <si>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</si>
  <si>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</si>
  <si>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</si>
  <si>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</si>
  <si>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</si>
  <si>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</si>
  <si>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</si>
  <si>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</si>
  <si>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</si>
  <si>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</si>
  <si>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</si>
  <si>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</si>
  <si>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</si>
  <si>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</si>
  <si>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</si>
  <si>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</si>
  <si>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</si>
  <si>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</si>
  <si>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</si>
  <si>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</si>
  <si>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</si>
  <si>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</si>
  <si>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</si>
  <si>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</si>
  <si>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</si>
  <si>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</si>
  <si>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</si>
  <si>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</si>
  <si>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</si>
  <si>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</si>
  <si>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</si>
  <si>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</si>
  <si>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</si>
  <si>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</si>
  <si>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</si>
  <si>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</si>
  <si>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</si>
  <si>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</si>
  <si>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</si>
  <si>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</si>
  <si>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</si>
  <si>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</si>
  <si>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</si>
  <si>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</si>
  <si>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</si>
  <si>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</si>
  <si>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</si>
  <si>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</si>
  <si>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</si>
  <si>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</si>
  <si>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</si>
  <si>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</si>
  <si>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</si>
  <si>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</si>
  <si>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</si>
  <si>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</si>
  <si>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</si>
  <si>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</si>
  <si>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</si>
  <si>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</si>
  <si>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</si>
  <si>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</si>
  <si>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</si>
  <si>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</si>
  <si>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</si>
  <si>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</si>
  <si>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</si>
  <si>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</si>
  <si>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</si>
  <si>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</si>
  <si>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</si>
  <si>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</si>
  <si>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</si>
  <si>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</si>
  <si>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</si>
  <si>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</si>
  <si>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</si>
  <si>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</si>
  <si>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</si>
  <si>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</si>
  <si>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</si>
  <si>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</si>
  <si>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</si>
  <si>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</si>
  <si>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</si>
  <si>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</si>
  <si>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</si>
  <si>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</si>
  <si>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</si>
  <si>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</si>
  <si>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</si>
  <si>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</si>
  <si>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</si>
  <si>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</si>
  <si>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</si>
  <si>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</si>
  <si>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</si>
  <si>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</si>
  <si>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</si>
  <si>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</si>
  <si>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</si>
  <si>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</si>
  <si>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</si>
  <si>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</si>
  <si>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</si>
  <si>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</si>
  <si>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</si>
  <si>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</si>
  <si>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</si>
  <si>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</si>
  <si>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</si>
  <si>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</si>
  <si>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</si>
  <si>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</si>
  <si>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</si>
  <si>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</si>
  <si>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</si>
  <si>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</si>
  <si>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</si>
  <si>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</si>
  <si>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</si>
  <si>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</si>
  <si>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</si>
  <si>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</si>
  <si>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</si>
  <si>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</si>
  <si>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</si>
  <si>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</si>
  <si>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</si>
  <si>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</si>
  <si>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</si>
  <si>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</si>
  <si>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</si>
  <si>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</si>
  <si>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</si>
  <si>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</si>
  <si>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</si>
  <si>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</si>
  <si>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</si>
  <si>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</si>
  <si>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</si>
  <si>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</si>
  <si>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</si>
  <si>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</si>
  <si>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</si>
  <si>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</si>
  <si>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</si>
  <si>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</si>
  <si>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</si>
  <si>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</si>
  <si>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</si>
  <si>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</si>
  <si>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</si>
  <si>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</si>
  <si>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</si>
  <si>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</si>
  <si>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</si>
  <si>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</si>
  <si>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</si>
  <si>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</si>
  <si>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</si>
  <si>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</si>
  <si>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</si>
  <si>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</si>
  <si>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</si>
  <si>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</si>
  <si>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</si>
  <si>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</si>
  <si>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</si>
  <si>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</si>
  <si>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</si>
  <si>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</si>
  <si>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</si>
  <si>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</si>
  <si>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</si>
  <si>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</si>
  <si>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</si>
  <si>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</si>
  <si>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</si>
  <si>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</si>
  <si>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</si>
  <si>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</si>
  <si>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</si>
  <si>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</si>
  <si>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</si>
  <si>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</si>
  <si>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</si>
  <si>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</si>
  <si>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</si>
  <si>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</si>
  <si>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</si>
  <si>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</si>
  <si>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</si>
  <si>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</si>
  <si>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</si>
  <si>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</si>
  <si>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</si>
  <si>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</si>
  <si>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</si>
  <si>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</si>
  <si>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</si>
  <si>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</si>
  <si>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</si>
  <si>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</si>
  <si>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</si>
  <si>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</si>
  <si>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</si>
  <si>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</si>
  <si>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</si>
  <si>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</si>
  <si>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</si>
  <si>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</si>
  <si>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</si>
  <si>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</si>
  <si>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</si>
  <si>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</si>
  <si>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</si>
  <si>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</si>
  <si>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</si>
  <si>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</si>
  <si>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</si>
  <si>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</si>
  <si>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</si>
  <si>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</si>
  <si>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</si>
  <si>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</si>
  <si>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</si>
  <si>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</si>
  <si>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</si>
  <si>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</si>
  <si>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</si>
  <si>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</si>
  <si>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</si>
  <si>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</si>
  <si>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</si>
  <si>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</si>
  <si>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</si>
  <si>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</si>
  <si>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</si>
  <si>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</si>
  <si>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</si>
  <si>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</si>
  <si>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</si>
  <si>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</si>
  <si>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</si>
  <si>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</si>
  <si>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</si>
  <si>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</si>
  <si>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</si>
  <si>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</si>
  <si>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</si>
  <si>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</si>
  <si>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</si>
  <si>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</si>
  <si>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</si>
  <si>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</si>
  <si>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</si>
  <si>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</si>
  <si>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</si>
  <si>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</si>
  <si>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</si>
  <si>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</si>
  <si>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</si>
  <si>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</si>
  <si>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</si>
  <si>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</si>
  <si>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</si>
  <si>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</si>
  <si>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</si>
  <si>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</si>
  <si>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</si>
  <si>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</si>
  <si>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</si>
  <si>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</si>
  <si>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</si>
  <si>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</si>
  <si>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</si>
  <si>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</si>
  <si>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</si>
  <si>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</si>
  <si>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</si>
  <si>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</si>
  <si>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</si>
  <si>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</si>
  <si>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</si>
  <si>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</si>
  <si>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</si>
  <si>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</si>
  <si>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</si>
  <si>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</si>
  <si>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</si>
  <si>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</si>
  <si>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</si>
  <si>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</si>
  <si>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</si>
  <si>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</si>
  <si>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</si>
  <si>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</si>
  <si>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</si>
  <si>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</si>
  <si>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</si>
  <si>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</si>
  <si>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</si>
  <si>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</si>
  <si>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</si>
  <si>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</si>
  <si>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</si>
  <si>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</si>
  <si>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</si>
  <si>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</si>
  <si>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</si>
  <si>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</si>
  <si>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</si>
  <si>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</si>
  <si>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</si>
  <si>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</si>
  <si>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</si>
  <si>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</si>
  <si>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</si>
  <si>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</si>
  <si>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</si>
  <si>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</si>
  <si>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</si>
  <si>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</si>
  <si>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</si>
  <si>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</si>
  <si>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</si>
  <si>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</si>
  <si>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</si>
  <si>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</si>
  <si>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</si>
  <si>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</si>
  <si>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</si>
  <si>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</si>
  <si>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</si>
  <si>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</si>
  <si>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</si>
  <si>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</si>
  <si>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</si>
  <si>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</si>
  <si>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</si>
  <si>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</si>
  <si>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</si>
  <si>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</si>
  <si>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</si>
  <si>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</si>
  <si>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</si>
  <si>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</si>
  <si>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</si>
  <si>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</si>
  <si>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</si>
  <si>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</si>
  <si>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</si>
  <si>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</si>
  <si>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</si>
  <si>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</si>
  <si>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</si>
  <si>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</si>
  <si>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</si>
  <si>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</si>
  <si>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</si>
  <si>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</si>
  <si>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</si>
  <si>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</si>
  <si>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</si>
  <si>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</si>
  <si>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</si>
  <si>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</si>
  <si>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</si>
  <si>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</si>
  <si>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</si>
  <si>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</si>
  <si>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</si>
  <si>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</si>
  <si>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</si>
  <si>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</si>
  <si>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</si>
  <si>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</si>
  <si>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</si>
  <si>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</si>
  <si>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</si>
  <si>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</si>
  <si>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</si>
  <si>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</si>
  <si>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</si>
  <si>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</si>
  <si>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</si>
  <si>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</si>
  <si>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</si>
  <si>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</si>
  <si>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</si>
  <si>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</si>
  <si>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</si>
  <si>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</si>
  <si>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</si>
  <si>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</si>
  <si>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</si>
  <si>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</si>
  <si>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</si>
  <si>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</si>
  <si>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</si>
  <si>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</si>
  <si>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</si>
  <si>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</si>
  <si>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</si>
  <si>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</si>
  <si>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</si>
  <si>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</si>
  <si>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</si>
  <si>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</si>
  <si>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</si>
  <si>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</si>
  <si>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</si>
  <si>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</si>
  <si>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</si>
  <si>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</si>
  <si>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</si>
  <si>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</si>
  <si>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</si>
  <si>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</si>
  <si>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</si>
  <si>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</si>
  <si>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</si>
  <si>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</si>
  <si>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</si>
  <si>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</si>
  <si>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</si>
  <si>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</si>
  <si>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</si>
  <si>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</si>
  <si>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</si>
  <si>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</si>
  <si>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</si>
  <si>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</si>
  <si>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</si>
  <si>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</si>
  <si>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</si>
  <si>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</si>
  <si>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</si>
  <si>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</si>
  <si>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</si>
  <si>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</si>
  <si>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</si>
  <si>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</si>
  <si>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</si>
  <si>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</si>
  <si>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</si>
  <si>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</si>
  <si>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</si>
  <si>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</si>
  <si>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</si>
  <si>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</si>
  <si>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</si>
  <si>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</si>
  <si>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</si>
  <si>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</si>
  <si>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</si>
  <si>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</si>
  <si>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</si>
  <si>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</si>
  <si>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</si>
  <si>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</si>
  <si>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</si>
  <si>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</si>
  <si>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</si>
  <si>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</si>
  <si>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</si>
  <si>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</si>
  <si>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</si>
  <si>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</si>
  <si>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</si>
  <si>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</si>
  <si>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</si>
  <si>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</si>
  <si>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</si>
  <si>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</si>
  <si>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</si>
  <si>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</si>
  <si>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</si>
  <si>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</si>
  <si>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</si>
  <si>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</si>
  <si>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</si>
  <si>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</si>
  <si>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</si>
  <si>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</si>
  <si>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</si>
  <si>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</si>
  <si>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</si>
  <si>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</si>
  <si>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</si>
  <si>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</si>
  <si>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</si>
  <si>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</si>
  <si>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</si>
  <si>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</si>
  <si>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</si>
  <si>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</si>
  <si>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</si>
  <si>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</si>
  <si>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</si>
  <si>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</si>
  <si>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</si>
  <si>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</si>
  <si>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</si>
  <si>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</si>
  <si>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</si>
  <si>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</si>
  <si>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</si>
  <si>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</si>
  <si>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</si>
  <si>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</si>
  <si>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</si>
  <si>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</si>
  <si>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</si>
  <si>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</si>
  <si>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</si>
  <si>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</si>
  <si>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</si>
  <si>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</si>
  <si>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</si>
  <si>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</si>
  <si>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</si>
  <si>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</si>
  <si>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</si>
  <si>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</si>
  <si>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</si>
  <si>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</si>
  <si>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</si>
  <si>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</si>
  <si>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</si>
  <si>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</si>
  <si>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</si>
  <si>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</si>
  <si>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</si>
  <si>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</si>
  <si>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</si>
  <si>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</si>
  <si>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</si>
  <si>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</si>
  <si>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</si>
  <si>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</si>
  <si>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</si>
  <si>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</si>
  <si>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</si>
  <si>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</si>
  <si>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</si>
  <si>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</si>
  <si>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</si>
  <si>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</si>
  <si>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</si>
  <si>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</si>
  <si>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</si>
  <si>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</si>
  <si>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</si>
  <si>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</si>
  <si>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</si>
  <si>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</si>
  <si>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</si>
  <si>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</si>
  <si>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</si>
  <si>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</si>
  <si>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</si>
  <si>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</si>
  <si>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</si>
  <si>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</si>
  <si>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</si>
  <si>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</si>
  <si>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</si>
  <si>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</si>
  <si>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</si>
  <si>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</si>
  <si>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</si>
  <si>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</si>
  <si>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</si>
  <si>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</si>
  <si>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</si>
  <si>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</si>
  <si>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</si>
  <si>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</si>
  <si>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</si>
  <si>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</si>
  <si>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</si>
  <si>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</si>
  <si>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</si>
  <si>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</si>
  <si>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</si>
  <si>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</si>
  <si>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</si>
  <si>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</si>
  <si>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</si>
  <si>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</si>
  <si>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</si>
  <si>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</si>
  <si>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</si>
  <si>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</si>
  <si>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</si>
  <si>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</si>
  <si>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</si>
  <si>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</si>
  <si>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</si>
  <si>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</si>
  <si>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</si>
  <si>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</si>
  <si>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</si>
  <si>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</si>
  <si>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</si>
  <si>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</si>
  <si>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</si>
  <si>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</si>
  <si>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</si>
  <si>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</si>
  <si>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</si>
  <si>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</si>
  <si>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</si>
  <si>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</si>
  <si>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</si>
  <si>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</si>
  <si>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</si>
  <si>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</si>
  <si>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</si>
  <si>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</si>
  <si>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</si>
  <si>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</si>
  <si>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</si>
  <si>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</si>
  <si>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</si>
  <si>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</si>
  <si>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</si>
  <si>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</si>
  <si>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</si>
  <si>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</si>
  <si>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</si>
  <si>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</si>
  <si>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</si>
  <si>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</si>
  <si>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</si>
  <si>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</si>
  <si>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</si>
  <si>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</si>
  <si>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</si>
  <si>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</si>
  <si>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</si>
  <si>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</si>
  <si>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</si>
  <si>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</si>
  <si>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</si>
  <si>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</si>
  <si>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</si>
  <si>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</si>
  <si>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</si>
  <si>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</si>
  <si>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</si>
  <si>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</si>
  <si>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</si>
  <si>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</si>
  <si>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</si>
  <si>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</si>
  <si>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</si>
  <si>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</si>
  <si>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</si>
  <si>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</si>
  <si>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</si>
  <si>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</si>
  <si>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</si>
  <si>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</si>
  <si>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</si>
  <si>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</si>
  <si>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</si>
  <si>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</si>
  <si>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</si>
  <si>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</si>
  <si>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</si>
  <si>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</si>
  <si>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</si>
  <si>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</si>
  <si>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</si>
  <si>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</si>
  <si>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</si>
  <si>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</si>
  <si>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</si>
  <si>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</si>
  <si>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</si>
  <si>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</si>
  <si>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</si>
  <si>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</si>
  <si>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</si>
  <si>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</si>
  <si>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</si>
  <si>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</si>
  <si>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</si>
  <si>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</si>
  <si>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</si>
  <si>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</si>
  <si>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</si>
  <si>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</si>
  <si>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</si>
  <si>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</si>
  <si>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</si>
  <si>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</si>
  <si>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</si>
  <si>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</si>
  <si>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</si>
  <si>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</si>
  <si>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</si>
  <si>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</si>
  <si>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</si>
  <si>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</si>
  <si>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</si>
  <si>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</si>
  <si>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</si>
  <si>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</si>
  <si>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</si>
  <si>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</si>
  <si>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</si>
  <si>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</si>
  <si>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</si>
  <si>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</si>
  <si>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</si>
  <si>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</si>
  <si>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</si>
  <si>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</si>
  <si>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</si>
  <si>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</si>
  <si>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</si>
  <si>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</si>
  <si>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</si>
  <si>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</si>
  <si>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</si>
  <si>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</si>
  <si>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</si>
  <si>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</si>
  <si>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</si>
  <si>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</si>
  <si>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</si>
  <si>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</si>
  <si>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</si>
  <si>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</si>
  <si>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</si>
  <si>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</si>
  <si>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</si>
  <si>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</si>
  <si>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</si>
  <si>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</si>
  <si>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</si>
  <si>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</si>
  <si>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</si>
  <si>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</si>
  <si>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</si>
  <si>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</si>
  <si>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</si>
  <si>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</si>
  <si>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</si>
  <si>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</si>
  <si>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</si>
  <si>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</si>
  <si>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</si>
  <si>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</si>
  <si>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</si>
  <si>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</si>
  <si>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</si>
  <si>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</si>
  <si>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</si>
  <si>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</si>
  <si>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</si>
  <si>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</si>
  <si>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</si>
  <si>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</si>
  <si>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</si>
  <si>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</si>
  <si>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</si>
  <si>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</si>
  <si>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</si>
  <si>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</si>
  <si>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</si>
  <si>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</si>
  <si>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</si>
  <si>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</si>
  <si>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</si>
  <si>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</si>
  <si>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</si>
  <si>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</si>
  <si>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</si>
  <si>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</si>
  <si>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</si>
  <si>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</si>
  <si>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</si>
  <si>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</si>
  <si>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</si>
  <si>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</si>
  <si>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</si>
  <si>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</si>
  <si>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</si>
  <si>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</si>
  <si>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</si>
  <si>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</si>
  <si>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</si>
  <si>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</si>
  <si>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</si>
  <si>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</si>
  <si>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</si>
  <si>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</si>
  <si>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</si>
  <si>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</si>
  <si>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</si>
  <si>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</si>
  <si>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</si>
  <si>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</si>
  <si>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</si>
  <si>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</si>
  <si>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</si>
  <si>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</si>
  <si>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</si>
  <si>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</si>
  <si>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</si>
  <si>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</si>
  <si>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</si>
  <si>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</si>
  <si>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</si>
  <si>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</si>
  <si>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</si>
  <si>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</si>
  <si>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</si>
  <si>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</si>
  <si>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</si>
  <si>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</si>
  <si>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</si>
  <si>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</si>
  <si>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</si>
  <si>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</si>
  <si>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</si>
  <si>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</si>
  <si>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</si>
  <si>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</si>
  <si>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</si>
  <si>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</si>
  <si>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</si>
  <si>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</si>
  <si>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</si>
  <si>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</si>
  <si>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</si>
  <si>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</si>
  <si>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</si>
  <si>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</si>
  <si>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</si>
  <si>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</si>
  <si>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</si>
  <si>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</si>
  <si>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</si>
  <si>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</si>
  <si>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</si>
  <si>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</si>
  <si>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</si>
  <si>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</si>
  <si>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</si>
  <si>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</si>
  <si>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</si>
  <si>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</si>
  <si>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</si>
  <si>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</si>
  <si>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</si>
  <si>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</si>
  <si>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</si>
  <si>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</si>
  <si>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</si>
  <si>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</si>
  <si>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</si>
  <si>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</si>
  <si>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</si>
  <si>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</si>
  <si>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</si>
  <si>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</si>
  <si>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</si>
  <si>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</si>
  <si>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</si>
  <si>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</si>
  <si>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</si>
  <si>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</si>
  <si>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</si>
  <si>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</si>
  <si>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</si>
  <si>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</si>
  <si>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</si>
  <si>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</si>
  <si>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</si>
  <si>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</si>
  <si>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</si>
  <si>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</si>
  <si>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</si>
  <si>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</si>
  <si>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</si>
  <si>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</si>
  <si>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</si>
  <si>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</si>
  <si>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</si>
  <si>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</si>
  <si>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</si>
  <si>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</si>
  <si>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</si>
  <si>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</si>
  <si>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</si>
  <si>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</si>
  <si>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</si>
  <si>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</si>
  <si>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</si>
  <si>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</si>
  <si>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</si>
  <si>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</si>
  <si>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</si>
  <si>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</si>
  <si>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</si>
  <si>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</si>
  <si>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</si>
  <si>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</si>
  <si>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</si>
  <si>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</si>
  <si>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</si>
  <si>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</si>
  <si>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</si>
  <si>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</si>
  <si>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</si>
  <si>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</si>
  <si>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</si>
  <si>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</si>
  <si>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</si>
  <si>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</si>
  <si>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</si>
  <si>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</si>
  <si>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</si>
  <si>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</si>
  <si>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</si>
  <si>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</si>
  <si>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</si>
  <si>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</si>
  <si>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</si>
  <si>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</si>
  <si>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</si>
  <si>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</si>
  <si>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</si>
  <si>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</si>
  <si>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</si>
  <si>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</si>
  <si>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</si>
  <si>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</si>
  <si>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</si>
  <si>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</si>
  <si>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</si>
  <si>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</si>
  <si>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</si>
  <si>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</si>
  <si>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</si>
  <si>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</si>
  <si>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</si>
  <si>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</si>
  <si>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</si>
  <si>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</si>
  <si>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</si>
  <si>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</si>
  <si>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</si>
  <si>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</si>
  <si>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</si>
  <si>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</si>
  <si>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</si>
  <si>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</si>
  <si>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</si>
  <si>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</si>
  <si>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</si>
  <si>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</si>
  <si>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</si>
  <si>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</si>
  <si>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</si>
  <si>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</si>
  <si>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</si>
  <si>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</si>
  <si>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</si>
  <si>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</si>
  <si>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</si>
  <si>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</si>
  <si>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</si>
  <si>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</si>
  <si>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</si>
  <si>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</si>
  <si>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</si>
  <si>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</si>
  <si>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</si>
  <si>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</si>
  <si>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</si>
  <si>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</si>
  <si>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</si>
  <si>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</si>
  <si>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</si>
  <si>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</si>
  <si>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</si>
  <si>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</si>
  <si>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</si>
  <si>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</si>
  <si>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</si>
  <si>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</si>
  <si>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</si>
  <si>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</si>
  <si>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</si>
  <si>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</si>
  <si>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</si>
  <si>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</si>
  <si>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</si>
  <si>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</si>
  <si>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</si>
  <si>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</si>
  <si>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</si>
  <si>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</si>
  <si>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</si>
  <si>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</si>
  <si>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</si>
  <si>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</si>
  <si>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</si>
  <si>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</si>
  <si>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</si>
  <si>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</si>
  <si>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</si>
  <si>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</si>
  <si>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</si>
  <si>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</si>
  <si>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</si>
  <si>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</si>
  <si>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</si>
  <si>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</si>
  <si>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</si>
  <si>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</si>
  <si>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</si>
  <si>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</si>
  <si>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</si>
  <si>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</si>
  <si>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</si>
  <si>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</si>
  <si>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</si>
  <si>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</si>
  <si>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</si>
  <si>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</si>
  <si>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</si>
  <si>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</si>
  <si>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</si>
  <si>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</si>
  <si>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</si>
  <si>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</si>
  <si>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</si>
  <si>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</si>
  <si>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</si>
  <si>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</si>
  <si>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</si>
  <si>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</si>
  <si>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</si>
  <si>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</si>
  <si>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</si>
  <si>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</si>
  <si>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</si>
  <si>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</si>
  <si>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</si>
  <si>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</si>
  <si>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</si>
  <si>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</si>
  <si>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</si>
  <si>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</si>
  <si>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</si>
  <si>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</si>
  <si>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</si>
  <si>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</si>
  <si>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</si>
  <si>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</si>
  <si>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</si>
  <si>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</si>
  <si>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</si>
  <si>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</si>
  <si>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</si>
  <si>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</si>
  <si>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</si>
  <si>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</si>
  <si>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</si>
  <si>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</si>
  <si>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</si>
  <si>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</si>
  <si>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</si>
  <si>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</si>
  <si>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</si>
  <si>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</si>
  <si>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</si>
  <si>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</si>
  <si>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</si>
  <si>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</si>
  <si>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</si>
  <si>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</si>
  <si>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</si>
  <si>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</si>
  <si>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</si>
  <si>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</si>
  <si>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</si>
  <si>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</si>
  <si>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</si>
  <si>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</si>
  <si>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</si>
  <si>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</si>
  <si>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</si>
  <si>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</si>
  <si>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</si>
  <si>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</si>
  <si>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</si>
  <si>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</si>
  <si>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</si>
  <si>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</si>
  <si>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</si>
  <si>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</si>
  <si>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</si>
  <si>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</si>
  <si>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</si>
  <si>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</si>
  <si>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</si>
  <si>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</si>
  <si>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</si>
  <si>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</si>
  <si>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</si>
  <si>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</si>
  <si>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</si>
  <si>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</si>
  <si>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</si>
  <si>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</si>
  <si>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</si>
  <si>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</si>
  <si>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</si>
  <si>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</si>
  <si>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</si>
  <si>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</si>
  <si>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</si>
  <si>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</si>
  <si>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</si>
  <si>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</si>
  <si>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</si>
  <si>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</si>
  <si>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</si>
  <si>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</si>
  <si>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</si>
  <si>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</si>
  <si>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</si>
  <si>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</si>
  <si>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</si>
  <si>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</si>
  <si>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</si>
  <si>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</si>
  <si>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</si>
  <si>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</si>
  <si>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</si>
  <si>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</si>
  <si>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</si>
  <si>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</si>
  <si>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</si>
  <si>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</si>
  <si>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</si>
  <si>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</si>
  <si>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</si>
  <si>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</si>
  <si>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</si>
  <si>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</si>
  <si>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</si>
  <si>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</si>
  <si>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</si>
  <si>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</si>
  <si>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</si>
  <si>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</si>
  <si>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</si>
  <si>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</si>
  <si>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</si>
  <si>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</si>
  <si>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</si>
  <si>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</si>
  <si>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</si>
  <si>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</si>
  <si>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</si>
  <si>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</si>
  <si>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</si>
  <si>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</si>
  <si>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</si>
  <si>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</si>
  <si>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</si>
  <si>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</si>
  <si>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</si>
  <si>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</si>
  <si>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</si>
  <si>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</si>
  <si>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</si>
  <si>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</si>
  <si>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</si>
  <si>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</si>
  <si>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</si>
  <si>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</si>
  <si>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</si>
  <si>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</si>
  <si>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</si>
  <si>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</si>
  <si>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</si>
  <si>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</si>
  <si>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</si>
  <si>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</si>
  <si>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</si>
  <si>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</si>
  <si>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</si>
  <si>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</si>
  <si>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</si>
  <si>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</si>
  <si>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</si>
  <si>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</si>
  <si>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</si>
  <si>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</si>
  <si>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</si>
  <si>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</si>
  <si>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</si>
  <si>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</si>
  <si>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</si>
  <si>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</si>
  <si>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</si>
  <si>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</si>
  <si>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</si>
  <si>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</si>
  <si>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</si>
  <si>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</si>
  <si>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</si>
  <si>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</si>
  <si>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</si>
  <si>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</si>
  <si>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</si>
  <si>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</si>
  <si>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</si>
  <si>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</si>
  <si>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</si>
  <si>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</si>
  <si>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</si>
  <si>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</si>
  <si>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</si>
  <si>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</si>
  <si>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</si>
  <si>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</si>
  <si>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</si>
  <si>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</si>
  <si>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</si>
  <si>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</si>
  <si>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</si>
  <si>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</si>
  <si>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</si>
  <si>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</si>
  <si>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</si>
  <si>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</si>
  <si>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</si>
  <si>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</si>
  <si>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</si>
  <si>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</si>
  <si>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</si>
  <si>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</si>
  <si>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</si>
  <si>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</si>
  <si>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</si>
  <si>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</si>
  <si>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</si>
  <si>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</si>
  <si>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</si>
  <si>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</si>
  <si>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</si>
  <si>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</si>
  <si>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</si>
  <si>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</si>
  <si>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</si>
  <si>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</si>
  <si>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</si>
  <si>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</si>
  <si>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</si>
  <si>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</si>
  <si>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</si>
  <si>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</si>
  <si>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</si>
  <si>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</si>
  <si>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</si>
  <si>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</si>
  <si>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</si>
  <si>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</si>
  <si>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</si>
  <si>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</si>
  <si>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</si>
  <si>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</si>
  <si>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</si>
  <si>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</si>
  <si>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</si>
  <si>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</si>
  <si>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</si>
  <si>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</si>
  <si>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</si>
  <si>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</si>
  <si>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</si>
  <si>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</si>
  <si>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</si>
  <si>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</si>
  <si>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</si>
  <si>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</si>
  <si>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</si>
  <si>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</si>
  <si>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</si>
  <si>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</si>
  <si>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</si>
  <si>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</si>
  <si>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</si>
  <si>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</si>
  <si>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</si>
  <si>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</si>
  <si>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</si>
  <si>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</si>
  <si>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</si>
  <si>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</si>
  <si>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</si>
  <si>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</si>
  <si>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</si>
  <si>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</si>
  <si>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</si>
  <si>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</si>
  <si>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</si>
  <si>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</si>
  <si>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</si>
  <si>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</si>
  <si>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</si>
  <si>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</si>
  <si>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</si>
  <si>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</si>
  <si>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</si>
  <si>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</si>
  <si>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</si>
  <si>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</si>
  <si>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</si>
  <si>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</si>
  <si>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</si>
  <si>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</si>
  <si>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</si>
  <si>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</si>
  <si>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</si>
  <si>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</si>
  <si>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</si>
  <si>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</si>
  <si>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</si>
  <si>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</si>
  <si>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</si>
  <si>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</si>
  <si>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</si>
  <si>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</si>
  <si>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</si>
  <si>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</si>
  <si>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</si>
  <si>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</si>
  <si>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</si>
  <si>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</si>
  <si>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</si>
  <si>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</si>
  <si>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</si>
  <si>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</si>
  <si>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</si>
  <si>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</si>
  <si>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</si>
  <si>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</si>
  <si>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</si>
  <si>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</si>
  <si>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</si>
  <si>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</si>
  <si>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</si>
  <si>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</si>
  <si>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</si>
  <si>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</si>
  <si>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</si>
  <si>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</si>
  <si>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</si>
  <si>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</si>
  <si>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</si>
  <si>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</si>
  <si>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</si>
  <si>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</si>
  <si>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</si>
  <si>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</si>
  <si>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</si>
  <si>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</si>
  <si>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</si>
  <si>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</si>
  <si>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</si>
  <si>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</si>
  <si>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</si>
  <si>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</si>
  <si>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</si>
  <si>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</si>
  <si>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</si>
  <si>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</si>
  <si>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</si>
  <si>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</si>
  <si>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</si>
  <si>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</si>
  <si>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</si>
  <si>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</si>
  <si>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</si>
  <si>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</si>
  <si>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</si>
  <si>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</si>
  <si>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</si>
  <si>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</si>
  <si>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</si>
  <si>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</si>
  <si>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</si>
  <si>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</si>
  <si>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</si>
  <si>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</si>
  <si>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</si>
  <si>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</si>
  <si>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</si>
  <si>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</si>
  <si>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</si>
  <si>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</si>
  <si>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</si>
  <si>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</si>
  <si>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</si>
  <si>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</si>
  <si>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</si>
  <si>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</si>
  <si>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</si>
  <si>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</si>
  <si>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</si>
  <si>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</si>
  <si>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</si>
  <si>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</si>
  <si>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</si>
  <si>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</si>
  <si>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</si>
  <si>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</si>
  <si>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</si>
  <si>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</si>
  <si>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</si>
  <si>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</si>
  <si>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</si>
  <si>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</si>
  <si>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</si>
  <si>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</si>
  <si>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</si>
  <si>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</si>
  <si>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</si>
  <si>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</si>
  <si>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</si>
  <si>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</si>
  <si>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</si>
  <si>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</si>
  <si>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</si>
  <si>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</si>
  <si>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</si>
  <si>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</si>
  <si>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</si>
  <si>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</si>
  <si>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</si>
  <si>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</si>
  <si>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</si>
  <si>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</si>
  <si>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</si>
  <si>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</si>
  <si>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</si>
  <si>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</si>
  <si>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</si>
  <si>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</si>
  <si>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</si>
  <si>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</si>
  <si>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</si>
  <si>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</si>
  <si>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</si>
  <si>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</si>
  <si>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</si>
  <si>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</si>
  <si>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</si>
  <si>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</si>
  <si>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</si>
  <si>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</si>
  <si>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</si>
  <si>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</si>
  <si>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</si>
  <si>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</si>
  <si>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</si>
  <si>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</si>
  <si>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</si>
  <si>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</si>
  <si>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</si>
  <si>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</si>
  <si>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</si>
  <si>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</si>
  <si>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</si>
  <si>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</si>
  <si>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</si>
  <si>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</si>
  <si>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</si>
  <si>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</si>
  <si>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</si>
  <si>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</si>
  <si>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</si>
  <si>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</si>
  <si>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</si>
  <si>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</si>
  <si>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</si>
  <si>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</si>
  <si>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</si>
  <si>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</si>
  <si>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</si>
  <si>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</si>
  <si>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</si>
  <si>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</si>
  <si>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</si>
  <si>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</si>
  <si>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</si>
  <si>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</si>
  <si>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</si>
  <si>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</si>
  <si>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</si>
  <si>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</si>
  <si>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</si>
  <si>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</si>
  <si>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</si>
  <si>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</si>
  <si>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</si>
  <si>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</si>
  <si>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</si>
  <si>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</si>
  <si>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</si>
  <si>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</si>
  <si>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</si>
  <si>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</si>
  <si>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</si>
  <si>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</si>
  <si>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</si>
  <si>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</si>
  <si>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</si>
  <si>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</si>
  <si>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</si>
  <si>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</si>
  <si>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</si>
  <si>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</si>
  <si>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</si>
  <si>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</si>
  <si>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</si>
  <si>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</si>
  <si>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</si>
  <si>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</si>
  <si>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</si>
  <si>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</si>
  <si>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</si>
  <si>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</si>
  <si>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</si>
  <si>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</si>
  <si>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</si>
  <si>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</si>
  <si>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</si>
  <si>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</si>
  <si>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</si>
  <si>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</si>
  <si>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</si>
  <si>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</si>
  <si>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</si>
  <si>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</si>
  <si>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</si>
  <si>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</si>
  <si>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</si>
  <si>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</si>
  <si>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</si>
  <si>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</si>
  <si>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</si>
  <si>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</si>
  <si>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</si>
  <si>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</si>
  <si>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</si>
  <si>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</si>
  <si>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</si>
  <si>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</si>
  <si>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</si>
  <si>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</si>
  <si>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</si>
  <si>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</si>
  <si>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</si>
  <si>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</si>
  <si>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</si>
  <si>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</si>
  <si>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</si>
  <si>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</si>
  <si>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</si>
  <si>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</si>
  <si>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</si>
  <si>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</si>
  <si>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</si>
  <si>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</si>
  <si>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</si>
  <si>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</si>
  <si>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</si>
  <si>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</si>
  <si>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</si>
  <si>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</si>
  <si>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</si>
  <si>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</si>
  <si>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</si>
  <si>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</si>
  <si>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</si>
  <si>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</si>
  <si>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</si>
  <si>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</si>
  <si>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</si>
  <si>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</si>
  <si>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</si>
  <si>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</si>
  <si>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</si>
  <si>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</si>
  <si>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</si>
  <si>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</si>
  <si>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</si>
  <si>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</si>
  <si>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</si>
  <si>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</si>
  <si>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</si>
  <si>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</si>
  <si>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</si>
  <si>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</si>
  <si>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</si>
  <si>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</si>
  <si>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</si>
  <si>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</si>
  <si>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</si>
  <si>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</si>
  <si>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</si>
  <si>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</si>
  <si>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</si>
  <si>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</si>
  <si>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</si>
  <si>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</si>
  <si>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</si>
  <si>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</si>
  <si>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</si>
  <si>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</si>
  <si>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</si>
  <si>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</si>
  <si>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</si>
  <si>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</si>
  <si>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</si>
  <si>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</si>
  <si>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</si>
  <si>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</si>
  <si>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</si>
  <si>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</si>
  <si>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</si>
  <si>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</si>
  <si>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</si>
  <si>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</si>
  <si>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</si>
  <si>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</si>
  <si>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</si>
  <si>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</si>
  <si>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</si>
  <si>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</si>
  <si>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</si>
  <si>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</si>
  <si>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</si>
  <si>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</si>
  <si>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</si>
  <si>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</si>
  <si>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</si>
  <si>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</si>
  <si>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</si>
  <si>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</si>
  <si>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</si>
  <si>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</si>
  <si>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</si>
  <si>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</si>
  <si>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</si>
  <si>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</si>
  <si>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</si>
  <si>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</si>
  <si>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</si>
  <si>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</si>
  <si>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</si>
  <si>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</si>
  <si>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</si>
  <si>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</si>
  <si>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</si>
  <si>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</si>
  <si>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</si>
  <si>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</si>
  <si>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</si>
  <si>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</si>
  <si>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</si>
  <si>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</si>
  <si>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</si>
  <si>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</si>
  <si>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</si>
  <si>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</si>
  <si>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</si>
  <si>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</si>
  <si>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</si>
  <si>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</si>
  <si>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</si>
  <si>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</si>
  <si>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</si>
  <si>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</si>
  <si>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</si>
  <si>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</si>
  <si>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</si>
  <si>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</si>
  <si>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</si>
  <si>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</si>
  <si>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</si>
  <si>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</si>
  <si>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</si>
  <si>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</si>
  <si>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</si>
  <si>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</si>
  <si>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</si>
  <si>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</si>
  <si>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</si>
  <si>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</si>
  <si>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</si>
  <si>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</si>
  <si>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</si>
  <si>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</si>
  <si>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</si>
  <si>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</si>
  <si>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</si>
  <si>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</si>
  <si>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</si>
  <si>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</si>
  <si>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</si>
  <si>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</si>
  <si>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</si>
  <si>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</si>
  <si>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</si>
  <si>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</si>
  <si>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</si>
  <si>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</si>
  <si>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</si>
  <si>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</si>
  <si>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</si>
  <si>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</si>
  <si>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</si>
  <si>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</si>
  <si>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</si>
  <si>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</si>
  <si>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</si>
  <si>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</si>
  <si>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</si>
  <si>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</si>
  <si>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</si>
  <si>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</si>
  <si>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</si>
  <si>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</si>
  <si>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</si>
  <si>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</si>
  <si>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</si>
  <si>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</si>
  <si>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</si>
  <si>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</si>
  <si>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</si>
  <si>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</si>
  <si>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</si>
  <si>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</si>
  <si>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</si>
  <si>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</si>
  <si>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</si>
  <si>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</si>
  <si>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</si>
  <si>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</si>
  <si>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</si>
  <si>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</si>
  <si>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</si>
  <si>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</si>
  <si>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</si>
  <si>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</si>
  <si>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</si>
  <si>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</si>
  <si>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</si>
  <si>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</si>
  <si>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</si>
  <si>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</si>
  <si>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</si>
  <si>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</si>
  <si>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</si>
  <si>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</si>
  <si>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</si>
  <si>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</si>
  <si>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</si>
  <si>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</si>
  <si>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</si>
  <si>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</si>
  <si>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</si>
  <si>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</si>
  <si>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</si>
  <si>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</si>
  <si>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</si>
  <si>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</si>
  <si>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</si>
  <si>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</si>
  <si>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</si>
  <si>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</si>
  <si>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</si>
  <si>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</si>
  <si>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</si>
  <si>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</si>
  <si>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</si>
  <si>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</si>
  <si>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</si>
  <si>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</si>
  <si>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</si>
  <si>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</si>
  <si>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</si>
  <si>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</si>
  <si>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</si>
  <si>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</si>
  <si>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</si>
  <si>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</si>
  <si>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</si>
  <si>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</si>
  <si>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</si>
  <si>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</si>
  <si>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</si>
  <si>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</si>
  <si>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</si>
  <si>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</si>
  <si>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</si>
  <si>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</si>
  <si>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</si>
  <si>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</si>
  <si>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</si>
  <si>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</si>
  <si>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</si>
  <si>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</si>
  <si>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</si>
  <si>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</si>
  <si>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</si>
  <si>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</si>
  <si>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</si>
  <si>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</si>
  <si>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</si>
  <si>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</si>
  <si>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</si>
  <si>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</si>
  <si>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</si>
  <si>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</si>
  <si>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</si>
  <si>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</si>
  <si>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</si>
  <si>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</si>
  <si>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</si>
  <si>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</si>
  <si>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</si>
  <si>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</si>
  <si>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</si>
  <si>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</si>
  <si>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</si>
  <si>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</si>
  <si>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</si>
  <si>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</si>
  <si>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</si>
  <si>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</si>
  <si>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</si>
  <si>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</si>
  <si>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</si>
  <si>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</si>
  <si>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</si>
  <si>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</si>
  <si>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</si>
  <si>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</si>
  <si>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</si>
  <si>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</si>
  <si>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</si>
  <si>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</si>
  <si>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</si>
  <si>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</si>
  <si>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</si>
  <si>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</si>
  <si>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</si>
  <si>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</si>
  <si>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</si>
  <si>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</si>
  <si>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</si>
  <si>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</si>
  <si>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</si>
  <si>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</si>
  <si>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</si>
  <si>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</si>
  <si>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</si>
  <si>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</si>
  <si>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</si>
  <si>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</si>
  <si>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</si>
  <si>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</si>
  <si>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</si>
  <si>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</si>
  <si>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</si>
  <si>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</si>
  <si>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</si>
  <si>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</si>
  <si>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</si>
  <si>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</si>
  <si>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</si>
  <si>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</si>
  <si>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</si>
  <si>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</si>
  <si>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</si>
  <si>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</si>
  <si>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</si>
  <si>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</si>
  <si>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</si>
  <si>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</si>
  <si>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</si>
  <si>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</si>
  <si>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</si>
  <si>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</si>
  <si>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</si>
  <si>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</si>
  <si>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</si>
  <si>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</si>
  <si>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</si>
  <si>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</si>
  <si>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</si>
  <si>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</si>
  <si>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</si>
  <si>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</si>
  <si>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</si>
  <si>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</si>
  <si>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</si>
  <si>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</si>
  <si>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</si>
  <si>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</si>
  <si>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</si>
  <si>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</si>
  <si>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</si>
  <si>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</si>
  <si>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</si>
  <si>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</si>
  <si>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</si>
  <si>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</si>
  <si>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</si>
  <si>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</si>
  <si>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</si>
  <si>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</si>
  <si>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</si>
  <si>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</si>
  <si>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</si>
  <si>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</si>
  <si>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</si>
  <si>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</si>
  <si>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</si>
  <si>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</si>
  <si>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</si>
  <si>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</si>
  <si>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</si>
  <si>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</si>
  <si>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</si>
  <si>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</si>
  <si>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</si>
  <si>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</si>
  <si>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</si>
  <si>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</si>
  <si>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</si>
  <si>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</si>
  <si>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</si>
  <si>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</si>
  <si>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</si>
  <si>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</si>
  <si>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</si>
  <si>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</si>
  <si>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</si>
  <si>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</si>
  <si>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</si>
  <si>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</si>
  <si>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</si>
  <si>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</si>
  <si>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</si>
  <si>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</si>
  <si>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</si>
  <si>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</si>
  <si>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</si>
  <si>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</si>
  <si>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</si>
  <si>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</si>
  <si>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</si>
  <si>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</si>
  <si>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</si>
  <si>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</si>
  <si>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</si>
  <si>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</si>
  <si>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</si>
  <si>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</si>
  <si>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</si>
  <si>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</si>
  <si>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</si>
  <si>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</si>
  <si>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</si>
  <si>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</si>
  <si>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</si>
  <si>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</si>
  <si>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</si>
  <si>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</si>
  <si>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</si>
  <si>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</si>
  <si>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</si>
  <si>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</si>
  <si>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</si>
  <si>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</si>
  <si>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</si>
  <si>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</si>
  <si>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</si>
  <si>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</si>
  <si>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</si>
  <si>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</si>
  <si>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</si>
  <si>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</si>
  <si>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</si>
  <si>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</si>
  <si>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</si>
  <si>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</si>
  <si>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</si>
  <si>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</si>
  <si>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</si>
  <si>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</si>
  <si>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</si>
  <si>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</si>
  <si>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</si>
  <si>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</si>
  <si>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</si>
  <si>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</si>
  <si>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</si>
  <si>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</si>
  <si>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</si>
  <si>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</si>
  <si>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</si>
  <si>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</si>
  <si>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</si>
  <si>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</si>
  <si>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</si>
  <si>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</si>
  <si>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</si>
  <si>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</si>
  <si>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</si>
  <si>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</si>
  <si>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</si>
  <si>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</si>
  <si>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</si>
  <si>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</si>
  <si>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</si>
  <si>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</si>
  <si>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</si>
  <si>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</si>
  <si>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</si>
  <si>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</si>
  <si>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</si>
  <si>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</si>
  <si>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</si>
  <si>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</si>
  <si>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</si>
  <si>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</si>
  <si>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</si>
  <si>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</si>
  <si>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</si>
  <si>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</si>
  <si>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</si>
  <si>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</si>
  <si>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</si>
  <si>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</si>
  <si>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</si>
  <si>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</si>
  <si>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</si>
  <si>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</si>
  <si>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</si>
  <si>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</si>
  <si>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</si>
  <si>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</si>
  <si>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</si>
  <si>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</si>
  <si>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</si>
  <si>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</si>
  <si>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</si>
  <si>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</si>
  <si>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</si>
  <si>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</si>
  <si>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</si>
  <si>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</si>
  <si>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</si>
  <si>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</si>
  <si>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</si>
  <si>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</si>
  <si>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</si>
  <si>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</si>
  <si>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</si>
  <si>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</si>
  <si>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</si>
  <si>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</si>
  <si>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</si>
  <si>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</si>
  <si>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</si>
  <si>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</si>
  <si>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</si>
  <si>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</si>
  <si>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</si>
  <si>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</si>
  <si>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</si>
  <si>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</si>
  <si>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</si>
  <si>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</si>
  <si>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</si>
  <si>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</si>
  <si>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</si>
  <si>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</si>
  <si>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</si>
  <si>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</si>
  <si>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</si>
  <si>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</si>
  <si>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</si>
  <si>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</si>
  <si>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</si>
  <si>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</si>
  <si>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</si>
  <si>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</si>
  <si>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</si>
  <si>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</si>
  <si>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</si>
  <si>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</si>
  <si>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</si>
  <si>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</si>
  <si>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</si>
  <si>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</si>
  <si>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</si>
  <si>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</si>
  <si>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</si>
  <si>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</si>
  <si>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</si>
  <si>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</si>
  <si>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</si>
  <si>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</si>
  <si>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</si>
  <si>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</si>
  <si>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</si>
  <si>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</si>
  <si>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</si>
  <si>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</si>
  <si>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</si>
  <si>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</si>
  <si>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</si>
  <si>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</si>
  <si>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</si>
  <si>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</si>
  <si>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</si>
  <si>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</si>
  <si>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</si>
  <si>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</si>
  <si>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</si>
  <si>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</si>
  <si>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</si>
  <si>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</si>
  <si>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</si>
  <si>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</si>
  <si>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</si>
  <si>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</si>
  <si>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</si>
  <si>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</si>
  <si>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</si>
  <si>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</si>
  <si>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</si>
  <si>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</si>
  <si>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</si>
  <si>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</si>
  <si>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</si>
  <si>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</si>
  <si>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</si>
  <si>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</si>
  <si>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</si>
  <si>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</si>
  <si>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</si>
  <si>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</si>
  <si>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</si>
  <si>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</si>
  <si>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</si>
  <si>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</si>
  <si>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</si>
  <si>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</si>
  <si>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</si>
  <si>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</si>
  <si>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</si>
  <si>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</si>
  <si>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</si>
  <si>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</si>
  <si>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</si>
  <si>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</si>
  <si>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</si>
  <si>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</si>
  <si>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</si>
  <si>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</si>
  <si>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</si>
  <si>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</si>
  <si>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</si>
  <si>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</si>
  <si>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</si>
  <si>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</si>
  <si>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</si>
  <si>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</si>
  <si>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</si>
  <si>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</si>
  <si>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</si>
  <si>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</si>
  <si>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</si>
  <si>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</si>
  <si>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</si>
  <si>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</si>
  <si>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</si>
  <si>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</si>
  <si>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</si>
  <si>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</si>
  <si>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</si>
  <si>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</si>
  <si>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</si>
  <si>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</si>
  <si>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</si>
  <si>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</si>
  <si>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</si>
  <si>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</si>
  <si>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</si>
  <si>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</si>
  <si>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</si>
  <si>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</si>
  <si>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</si>
  <si>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</si>
  <si>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</si>
  <si>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</si>
  <si>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</si>
  <si>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</si>
  <si>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</si>
  <si>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</si>
  <si>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</si>
  <si>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</si>
  <si>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</si>
  <si>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</si>
  <si>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</si>
  <si>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</si>
  <si>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</si>
  <si>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</si>
  <si>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</si>
  <si>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</si>
  <si>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</si>
  <si>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</si>
  <si>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</si>
  <si>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</si>
  <si>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</si>
  <si>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</si>
  <si>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</si>
  <si>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</si>
  <si>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</si>
  <si>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</si>
  <si>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</si>
  <si>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</si>
  <si>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</si>
  <si>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</si>
  <si>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</si>
  <si>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</si>
  <si>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</si>
  <si>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</si>
  <si>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</si>
  <si>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</si>
  <si>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</si>
  <si>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</si>
  <si>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</si>
  <si>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</si>
  <si>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</si>
  <si>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</si>
  <si>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</si>
  <si>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</si>
  <si>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</si>
  <si>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</si>
  <si>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</si>
  <si>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</si>
  <si>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</si>
  <si>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</si>
  <si>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</si>
  <si>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</si>
  <si>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</si>
  <si>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</si>
  <si>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</si>
  <si>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</si>
  <si>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</si>
  <si>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</si>
  <si>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</si>
  <si>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</si>
  <si>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</si>
  <si>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</si>
  <si>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</si>
  <si>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</si>
  <si>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</si>
  <si>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</si>
  <si>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</si>
  <si>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</si>
  <si>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</si>
  <si>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</si>
  <si>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</si>
  <si>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</si>
  <si>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</si>
  <si>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</si>
  <si>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</si>
  <si>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</si>
  <si>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</si>
  <si>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</si>
  <si>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</si>
  <si>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</si>
  <si>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</si>
  <si>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</si>
  <si>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</si>
  <si>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</si>
  <si>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</si>
  <si>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</si>
  <si>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</si>
  <si>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</si>
  <si>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</si>
  <si>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</si>
  <si>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</si>
  <si>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</si>
  <si>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</si>
  <si>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</si>
  <si>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</si>
  <si>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</si>
  <si>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</si>
  <si>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</si>
  <si>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</si>
  <si>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</si>
  <si>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</si>
  <si>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</si>
  <si>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</si>
  <si>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</si>
  <si>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</si>
  <si>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</si>
  <si>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</si>
  <si>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</si>
  <si>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</si>
  <si>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</si>
  <si>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</si>
  <si>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</si>
  <si>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</si>
  <si>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</si>
  <si>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</si>
  <si>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</si>
  <si>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</si>
  <si>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</si>
  <si>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</si>
  <si>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</si>
  <si>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</si>
  <si>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</si>
  <si>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</si>
  <si>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</si>
  <si>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</si>
  <si>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</si>
  <si>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</si>
  <si>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</si>
  <si>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</si>
  <si>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</si>
  <si>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</si>
  <si>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</si>
  <si>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</si>
  <si>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</si>
  <si>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</si>
  <si>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</si>
  <si>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</si>
  <si>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</si>
  <si>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</si>
  <si>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</si>
  <si>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</si>
  <si>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</si>
  <si>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</si>
  <si>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</si>
  <si>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</si>
  <si>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</si>
  <si>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</si>
  <si>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</si>
  <si>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</si>
  <si>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</si>
  <si>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</si>
  <si>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</si>
  <si>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</si>
  <si>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</si>
  <si>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</si>
  <si>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</si>
  <si>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</si>
  <si>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</si>
  <si>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</si>
  <si>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</si>
  <si>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</si>
  <si>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</si>
  <si>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</si>
  <si>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</si>
  <si>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</si>
  <si>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</si>
  <si>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</si>
  <si>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</si>
  <si>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</si>
  <si>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</si>
  <si>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</si>
  <si>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</si>
  <si>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</si>
  <si>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</si>
  <si>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</si>
  <si>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</si>
  <si>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</si>
  <si>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</si>
  <si>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</si>
  <si>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</si>
  <si>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</si>
  <si>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</si>
  <si>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</si>
  <si>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</si>
  <si>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</si>
  <si>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</si>
  <si>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</si>
  <si>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</si>
  <si>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</si>
  <si>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</si>
  <si>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</si>
  <si>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</si>
  <si>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</si>
  <si>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</si>
  <si>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</si>
  <si>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</si>
  <si>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</si>
  <si>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</si>
  <si>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</si>
  <si>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</si>
  <si>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</si>
  <si>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</si>
  <si>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</si>
  <si>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</si>
  <si>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</si>
  <si>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</si>
  <si>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</si>
  <si>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</si>
  <si>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</si>
  <si>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</si>
  <si>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</si>
  <si>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</si>
  <si>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</si>
  <si>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</si>
  <si>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</si>
  <si>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</si>
  <si>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</si>
  <si>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</si>
  <si>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</si>
  <si>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</si>
  <si>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</si>
  <si>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</si>
  <si>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</si>
  <si>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</si>
  <si>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</si>
  <si>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</si>
  <si>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</si>
  <si>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</si>
  <si>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</si>
  <si>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</si>
  <si>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</si>
  <si>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</si>
  <si>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</si>
  <si>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</si>
  <si>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</si>
  <si>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</si>
  <si>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</si>
  <si>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</si>
  <si>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</si>
  <si>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</si>
  <si>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</si>
  <si>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</si>
  <si>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</si>
  <si>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</si>
  <si>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</si>
  <si>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</si>
  <si>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</si>
  <si>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</si>
  <si>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</si>
  <si>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</si>
  <si>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</si>
  <si>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</si>
  <si>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</si>
  <si>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</si>
  <si>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</si>
  <si>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</si>
  <si>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</si>
  <si>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</si>
  <si>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</si>
  <si>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</si>
  <si>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</si>
  <si>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</si>
  <si>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</si>
  <si>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</si>
  <si>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</si>
  <si>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</si>
  <si>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</si>
  <si>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</si>
  <si>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</si>
  <si>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</si>
  <si>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</si>
  <si>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</si>
  <si>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</si>
  <si>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</si>
  <si>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</si>
  <si>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</si>
  <si>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</si>
  <si>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</si>
  <si>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</si>
  <si>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</si>
  <si>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</si>
  <si>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</si>
  <si>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</si>
  <si>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</si>
  <si>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</si>
  <si>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</si>
  <si>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</si>
  <si>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</si>
  <si>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</si>
  <si>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</si>
  <si>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</si>
  <si>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</si>
  <si>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</si>
  <si>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</si>
  <si>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</si>
  <si>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</si>
  <si>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</si>
  <si>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</si>
  <si>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</si>
  <si>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</si>
  <si>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</si>
  <si>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</si>
  <si>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</si>
  <si>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</si>
  <si>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</si>
  <si>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</si>
  <si>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</si>
  <si>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</si>
  <si>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</si>
  <si>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</si>
  <si>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</si>
  <si>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</si>
  <si>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</si>
  <si>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</si>
  <si>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</si>
  <si>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</si>
  <si>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</si>
  <si>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</si>
  <si>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</si>
  <si>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</si>
  <si>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</si>
  <si>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</si>
  <si>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</si>
  <si>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</si>
  <si>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</si>
  <si>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</si>
  <si>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</si>
  <si>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</si>
  <si>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</si>
  <si>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</si>
  <si>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</si>
  <si>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</si>
  <si>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</si>
  <si>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</si>
  <si>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</si>
  <si>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</si>
  <si>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</si>
  <si>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</si>
  <si>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</si>
  <si>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</si>
  <si>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</si>
  <si>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</si>
  <si>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</si>
  <si>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</si>
  <si>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</si>
  <si>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</si>
  <si>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</si>
  <si>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</si>
  <si>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</si>
  <si>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</si>
  <si>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</si>
  <si>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</si>
  <si>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</si>
  <si>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</si>
  <si>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</si>
  <si>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</si>
  <si>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</si>
  <si>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</si>
  <si>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</si>
  <si>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</si>
  <si>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</si>
  <si>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</si>
  <si>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</si>
  <si>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</si>
  <si>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</si>
  <si>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</si>
  <si>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</si>
  <si>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</si>
  <si>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</si>
  <si>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</si>
  <si>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</si>
  <si>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</si>
  <si>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</si>
  <si>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</si>
  <si>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</si>
  <si>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</si>
  <si>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</si>
  <si>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</si>
  <si>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</si>
  <si>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</si>
  <si>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</si>
  <si>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</si>
  <si>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</si>
  <si>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</si>
  <si>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</si>
  <si>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</si>
  <si>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</si>
  <si>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</si>
  <si>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</si>
  <si>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</si>
  <si>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</si>
  <si>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</si>
  <si>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</si>
  <si>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</si>
  <si>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</si>
  <si>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</si>
  <si>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</si>
  <si>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</si>
  <si>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</si>
  <si>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</si>
  <si>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</si>
  <si>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</si>
  <si>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</si>
  <si>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</si>
  <si>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</si>
  <si>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</si>
  <si>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</si>
  <si>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</si>
  <si>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</si>
  <si>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</si>
  <si>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</si>
  <si>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</si>
  <si>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</si>
  <si>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</si>
  <si>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</si>
  <si>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</si>
  <si>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</si>
  <si>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</si>
  <si>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</si>
  <si>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</si>
  <si>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</si>
  <si>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</si>
  <si>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</si>
  <si>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</si>
  <si>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</si>
  <si>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</si>
  <si>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</si>
  <si>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</si>
  <si>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</si>
  <si>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</si>
  <si>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</si>
  <si>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</si>
  <si>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</si>
  <si>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</si>
  <si>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</si>
  <si>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</si>
  <si>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</si>
  <si>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</si>
  <si>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</si>
  <si>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</si>
  <si>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</si>
  <si>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</si>
  <si>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</si>
  <si>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</si>
  <si>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</si>
  <si>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</si>
  <si>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</si>
  <si>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</si>
  <si>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</si>
  <si>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</si>
  <si>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</si>
  <si>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</si>
  <si>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</si>
  <si>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</si>
  <si>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</si>
  <si>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</si>
  <si>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</si>
  <si>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</si>
  <si>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</si>
  <si>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</si>
  <si>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</si>
  <si>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</si>
  <si>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</si>
  <si>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</si>
  <si>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</si>
  <si>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</si>
  <si>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</si>
  <si>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</si>
  <si>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</si>
  <si>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</si>
  <si>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</si>
  <si>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</si>
  <si>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</si>
  <si>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</si>
  <si>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</si>
  <si>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</si>
  <si>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</si>
  <si>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</si>
  <si>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</si>
  <si>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</si>
  <si>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</si>
  <si>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</si>
  <si>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</si>
  <si>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</si>
  <si>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</si>
  <si>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</si>
  <si>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</si>
  <si>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</si>
  <si>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</si>
  <si>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</si>
  <si>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</si>
  <si>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</si>
  <si>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</si>
  <si>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</si>
  <si>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</si>
  <si>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</si>
  <si>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</si>
  <si>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</si>
  <si>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</si>
  <si>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</si>
  <si>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</si>
  <si>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</si>
  <si>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</si>
  <si>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</si>
  <si>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</si>
  <si>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</si>
  <si>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</si>
  <si>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</si>
  <si>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</si>
  <si>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</si>
  <si>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</si>
  <si>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</si>
  <si>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</si>
  <si>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</si>
  <si>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</si>
  <si>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</si>
  <si>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</si>
  <si>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</si>
  <si>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</si>
  <si>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</si>
  <si>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</si>
  <si>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</si>
  <si>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</si>
  <si>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</si>
  <si>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</si>
  <si>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</si>
  <si>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</si>
  <si>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</si>
  <si>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</si>
  <si>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</si>
  <si>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</si>
  <si>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</si>
  <si>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</si>
  <si>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</si>
  <si>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</si>
  <si>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</si>
  <si>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</si>
  <si>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</si>
  <si>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</si>
  <si>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</si>
  <si>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</si>
  <si>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</si>
  <si>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</si>
  <si>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</si>
  <si>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</si>
  <si>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</si>
  <si>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</si>
  <si>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</si>
  <si>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</si>
  <si>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</si>
  <si>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</si>
  <si>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</si>
  <si>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</si>
  <si>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</si>
  <si>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</si>
  <si>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</si>
  <si>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</si>
  <si>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</si>
  <si>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</si>
  <si>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</si>
  <si>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</si>
  <si>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</si>
  <si>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</si>
  <si>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</si>
  <si>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</si>
  <si>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</si>
  <si>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</si>
  <si>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</si>
  <si>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</si>
  <si>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</si>
  <si>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</si>
  <si>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</si>
  <si>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</si>
  <si>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</si>
  <si>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</si>
  <si>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</si>
  <si>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</si>
  <si>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</si>
  <si>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</si>
  <si>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</si>
  <si>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</si>
  <si>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</si>
  <si>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</si>
  <si>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</si>
  <si>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</si>
  <si>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</si>
  <si>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</si>
  <si>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</si>
  <si>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</si>
  <si>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</si>
  <si>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</si>
  <si>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</si>
  <si>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</si>
  <si>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</si>
  <si>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</si>
  <si>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</si>
  <si>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</si>
  <si>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</si>
  <si>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</si>
  <si>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</si>
  <si>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</si>
  <si>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</si>
  <si>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</si>
  <si>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</si>
  <si>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</si>
  <si>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</si>
  <si>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</si>
  <si>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</si>
  <si>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</si>
  <si>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</si>
  <si>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</si>
  <si>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</si>
  <si>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</si>
  <si>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</si>
  <si>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</si>
  <si>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</si>
  <si>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</si>
  <si>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</si>
  <si>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</si>
  <si>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</si>
  <si>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</si>
  <si>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</si>
  <si>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</si>
  <si>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</si>
  <si>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</si>
  <si>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</si>
  <si>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</si>
  <si>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</si>
  <si>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</si>
  <si>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</si>
  <si>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</si>
  <si>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</si>
  <si>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</si>
  <si>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</si>
  <si>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</si>
  <si>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</si>
  <si>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</si>
  <si>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</si>
  <si>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</si>
  <si>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</si>
  <si>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</si>
  <si>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</si>
  <si>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</si>
  <si>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</si>
  <si>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</si>
  <si>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</si>
  <si>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</si>
  <si>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</si>
  <si>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</si>
  <si>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</si>
  <si>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</si>
  <si>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</si>
  <si>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</si>
  <si>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</si>
  <si>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</si>
  <si>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</si>
  <si>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</si>
  <si>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</si>
  <si>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</si>
  <si>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</si>
  <si>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</si>
  <si>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</si>
  <si>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</si>
  <si>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</si>
  <si>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</si>
  <si>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</si>
  <si>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</si>
  <si>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</si>
  <si>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</si>
  <si>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</si>
  <si>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</si>
  <si>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</si>
  <si>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</si>
  <si>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</si>
  <si>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</si>
  <si>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</si>
  <si>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</si>
  <si>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</si>
  <si>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</si>
  <si>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</si>
  <si>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</si>
  <si>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</si>
  <si>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</si>
  <si>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</si>
  <si>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</si>
  <si>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</si>
  <si>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</si>
  <si>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</si>
  <si>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</si>
  <si>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</si>
  <si>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</si>
  <si>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</si>
  <si>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</si>
  <si>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</si>
  <si>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</si>
  <si>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</si>
  <si>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</si>
  <si>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</si>
  <si>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</si>
  <si>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</si>
  <si>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</si>
  <si>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</si>
  <si>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</si>
  <si>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</si>
  <si>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</si>
  <si>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</si>
  <si>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</si>
  <si>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</si>
  <si>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</si>
  <si>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</si>
  <si>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</si>
  <si>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</si>
  <si>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</si>
  <si>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</si>
  <si>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</si>
  <si>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</si>
  <si>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</si>
  <si>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</si>
  <si>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</si>
  <si>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</si>
  <si>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</si>
  <si>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</si>
  <si>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</si>
  <si>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</si>
  <si>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</si>
  <si>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</si>
  <si>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</si>
  <si>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</si>
  <si>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</si>
  <si>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</si>
  <si>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</si>
  <si>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</si>
  <si>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</si>
  <si>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</si>
  <si>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</si>
  <si>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</si>
  <si>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</si>
  <si>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</si>
  <si>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</si>
  <si>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</si>
  <si>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</si>
  <si>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</si>
  <si>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</si>
  <si>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</si>
  <si>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</si>
  <si>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</si>
  <si>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</si>
  <si>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</si>
  <si>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</si>
  <si>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</si>
  <si>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</si>
  <si>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</si>
  <si>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</si>
  <si>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</si>
  <si>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</si>
  <si>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</si>
  <si>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</si>
  <si>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</si>
  <si>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</si>
  <si>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</si>
  <si>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</si>
  <si>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</si>
  <si>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</si>
  <si>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</si>
  <si>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</si>
  <si>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</si>
  <si>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</si>
  <si>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</si>
  <si>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</si>
  <si>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</si>
  <si>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</si>
  <si>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</si>
  <si>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</si>
  <si>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</si>
  <si>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</si>
  <si>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</si>
  <si>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</si>
  <si>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</si>
  <si>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</si>
  <si>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</si>
  <si>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</si>
  <si>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</si>
  <si>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</si>
  <si>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</si>
  <si>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</si>
  <si>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</si>
  <si>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</si>
  <si>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</si>
  <si>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</si>
  <si>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</si>
  <si>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</si>
  <si>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</si>
  <si>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</si>
  <si>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</si>
  <si>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</si>
  <si>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</si>
  <si>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</si>
  <si>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</si>
  <si>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</si>
  <si>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</si>
  <si>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</si>
  <si>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</si>
  <si>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</si>
  <si>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</si>
  <si>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</si>
  <si>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</si>
  <si>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</si>
  <si>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</si>
  <si>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</si>
  <si>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</si>
  <si>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</si>
  <si>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</si>
  <si>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</si>
  <si>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</si>
  <si>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</si>
  <si>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</si>
  <si>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</si>
  <si>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</si>
  <si>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</si>
  <si>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</si>
  <si>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</si>
  <si>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</si>
  <si>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</si>
  <si>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</si>
  <si>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</si>
  <si>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</si>
  <si>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</si>
  <si>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</si>
  <si>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</si>
  <si>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</si>
  <si>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</si>
  <si>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</si>
  <si>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</si>
  <si>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</si>
  <si>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</si>
  <si>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</si>
  <si>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</si>
  <si>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</si>
  <si>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</si>
  <si>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</si>
  <si>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</si>
  <si>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</si>
  <si>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</si>
  <si>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</si>
  <si>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</si>
  <si>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</si>
  <si>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</si>
  <si>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</si>
  <si>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</si>
  <si>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</si>
  <si>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</si>
  <si>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</si>
  <si>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</si>
  <si>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</si>
  <si>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</si>
  <si>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</si>
  <si>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</si>
  <si>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</si>
  <si>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</si>
  <si>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</si>
  <si>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</si>
  <si>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</si>
  <si>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</si>
  <si>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</si>
  <si>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</si>
  <si>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</si>
  <si>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</si>
  <si>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</si>
  <si>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</si>
  <si>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</si>
  <si>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</si>
  <si>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</si>
  <si>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</si>
  <si>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</si>
  <si>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</si>
  <si>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</si>
  <si>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</si>
  <si>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</si>
  <si>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</si>
  <si>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</si>
  <si>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</si>
  <si>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</si>
  <si>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</si>
  <si>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</si>
  <si>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</si>
  <si>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</si>
  <si>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</si>
  <si>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</si>
  <si>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</si>
  <si>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</si>
  <si>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</si>
  <si>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</si>
  <si>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</si>
  <si>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</si>
  <si>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</si>
  <si>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</si>
  <si>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</si>
  <si>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</si>
  <si>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</si>
  <si>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</si>
  <si>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</si>
  <si>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</si>
  <si>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</si>
  <si>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</si>
  <si>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</si>
  <si>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</si>
  <si>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</si>
  <si>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</si>
  <si>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</si>
  <si>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</si>
  <si>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</si>
  <si>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</si>
  <si>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</si>
  <si>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</si>
  <si>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</si>
  <si>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</si>
  <si>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</si>
  <si>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</si>
  <si>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</si>
  <si>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</si>
  <si>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</si>
  <si>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</si>
  <si>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</si>
  <si>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</si>
  <si>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</si>
  <si>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</si>
  <si>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</si>
  <si>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</si>
  <si>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</si>
  <si>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</si>
  <si>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</si>
  <si>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</si>
  <si>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</si>
  <si>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</si>
  <si>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</si>
  <si>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</si>
  <si>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</si>
  <si>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</si>
  <si>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</si>
  <si>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</si>
  <si>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</si>
  <si>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</si>
  <si>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</si>
  <si>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</si>
  <si>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</si>
  <si>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</si>
  <si>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</si>
  <si>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</si>
  <si>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</si>
  <si>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</si>
  <si>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</si>
  <si>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</si>
  <si>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</si>
  <si>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</si>
  <si>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</si>
  <si>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</si>
  <si>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</si>
  <si>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</si>
  <si>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</si>
  <si>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</si>
  <si>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</si>
  <si>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</si>
  <si>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</si>
  <si>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</si>
  <si>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</si>
  <si>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</si>
  <si>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</si>
  <si>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</si>
  <si>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</si>
  <si>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</si>
  <si>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</si>
  <si>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</si>
  <si>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</si>
  <si>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</si>
  <si>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</si>
  <si>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</si>
  <si>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</si>
  <si>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</si>
  <si>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</si>
  <si>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</si>
  <si>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</si>
  <si>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</si>
  <si>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</si>
  <si>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</si>
  <si>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</si>
  <si>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</si>
  <si>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</si>
  <si>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</si>
  <si>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</si>
  <si>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</si>
  <si>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</si>
  <si>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</si>
  <si>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</si>
  <si>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</si>
  <si>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</si>
  <si>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</si>
  <si>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</si>
  <si>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</si>
  <si>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</si>
  <si>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</si>
  <si>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</si>
  <si>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</si>
  <si>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</si>
  <si>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</si>
  <si>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</si>
  <si>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</si>
  <si>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</si>
  <si>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</si>
  <si>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</si>
  <si>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</si>
  <si>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</si>
  <si>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</si>
  <si>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</si>
  <si>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</si>
  <si>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</si>
  <si>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</si>
  <si>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</si>
  <si>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</si>
  <si>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</si>
  <si>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</si>
  <si>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</si>
  <si>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</si>
  <si>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</si>
  <si>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</si>
  <si>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</si>
  <si>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</si>
  <si>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</si>
  <si>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</si>
  <si>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</si>
  <si>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</si>
  <si>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</si>
  <si>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</si>
  <si>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</si>
  <si>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</si>
  <si>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</si>
  <si>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</si>
  <si>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</si>
  <si>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</si>
  <si>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</si>
  <si>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</si>
  <si>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</si>
  <si>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</si>
  <si>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</si>
  <si>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</si>
  <si>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</si>
  <si>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</si>
  <si>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</si>
  <si>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</si>
  <si>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</si>
  <si>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</si>
  <si>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</si>
  <si>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</si>
  <si>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</si>
  <si>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</si>
  <si>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</si>
  <si>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</si>
  <si>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</si>
  <si>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</si>
  <si>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</si>
  <si>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</si>
  <si>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</si>
  <si>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</si>
  <si>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</si>
  <si>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</si>
  <si>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</si>
  <si>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</si>
  <si>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</si>
  <si>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</si>
  <si>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</si>
  <si>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</si>
  <si>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</si>
  <si>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</si>
  <si>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</si>
  <si>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</si>
  <si>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</si>
  <si>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</si>
  <si>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</si>
  <si>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</si>
  <si>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</si>
  <si>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</si>
  <si>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</si>
  <si>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</si>
  <si>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</si>
  <si>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</si>
  <si>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</si>
  <si>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</si>
  <si>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</si>
  <si>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</si>
  <si>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</si>
  <si>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</si>
  <si>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</si>
  <si>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</si>
  <si>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</si>
  <si>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</si>
  <si>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</si>
  <si>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</si>
  <si>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</si>
  <si>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</si>
  <si>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</si>
  <si>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</si>
  <si>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</si>
  <si>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</si>
  <si>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</si>
  <si>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</si>
  <si>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</si>
  <si>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</si>
  <si>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</si>
  <si>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</si>
  <si>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</si>
  <si>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</si>
  <si>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</si>
  <si>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</si>
  <si>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</si>
  <si>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</si>
  <si>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</si>
  <si>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</si>
  <si>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</si>
  <si>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</si>
  <si>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</si>
  <si>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</si>
  <si>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</si>
  <si>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</si>
  <si>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</si>
  <si>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</si>
  <si>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</si>
  <si>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</si>
  <si>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</si>
  <si>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</si>
  <si>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</si>
  <si>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</si>
  <si>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</si>
  <si>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</si>
  <si>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</si>
  <si>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</si>
  <si>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</si>
  <si>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</si>
  <si>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</si>
  <si>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</si>
  <si>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</si>
  <si>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</si>
  <si>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</si>
  <si>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</si>
  <si>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</si>
  <si>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</si>
  <si>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</si>
  <si>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</si>
  <si>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</si>
  <si>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</si>
  <si>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</si>
  <si>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</si>
  <si>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</si>
  <si>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</si>
  <si>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</si>
  <si>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</si>
  <si>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</si>
  <si>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</si>
  <si>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</si>
  <si>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</si>
  <si>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</si>
  <si>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</si>
  <si>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</si>
  <si>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</si>
  <si>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</si>
  <si>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</si>
  <si>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</si>
  <si>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</si>
  <si>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</si>
  <si>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</si>
  <si>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</si>
  <si>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</si>
  <si>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</si>
  <si>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</si>
  <si>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</si>
  <si>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</si>
  <si>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</si>
  <si>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</si>
  <si>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</si>
  <si>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</si>
  <si>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</si>
  <si>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</si>
  <si>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</si>
  <si>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</si>
  <si>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</si>
  <si>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</si>
  <si>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</si>
  <si>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</si>
  <si>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</si>
  <si>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</si>
  <si>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</si>
  <si>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</si>
  <si>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</si>
  <si>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</si>
  <si>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</si>
  <si>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</si>
  <si>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</si>
  <si>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</si>
  <si>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</si>
  <si>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</si>
  <si>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</si>
  <si>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</si>
  <si>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</si>
  <si>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</si>
  <si>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</si>
  <si>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</si>
  <si>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</si>
  <si>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</si>
  <si>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</si>
  <si>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</si>
  <si>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</si>
  <si>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</si>
  <si>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</si>
  <si>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</si>
  <si>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</si>
  <si>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</si>
  <si>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</si>
  <si>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</si>
  <si>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</si>
  <si>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</si>
  <si>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</si>
  <si>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</si>
  <si>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</si>
  <si>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</si>
  <si>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</si>
  <si>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</si>
  <si>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</si>
  <si>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</si>
  <si>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</si>
  <si>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</si>
  <si>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</si>
  <si>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</si>
  <si>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</si>
  <si>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</si>
  <si>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</si>
  <si>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</si>
  <si>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</si>
  <si>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</si>
  <si>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</si>
  <si>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</si>
  <si>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</si>
  <si>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</si>
  <si>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</si>
  <si>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</si>
  <si>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</si>
  <si>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</si>
  <si>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</si>
  <si>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</si>
  <si>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</si>
  <si>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</si>
  <si>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</si>
  <si>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</si>
  <si>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</si>
  <si>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</si>
  <si>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</si>
  <si>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</si>
  <si>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</si>
  <si>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</si>
  <si>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</si>
  <si>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</si>
  <si>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</si>
  <si>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</si>
  <si>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</si>
  <si>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</si>
  <si>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</si>
  <si>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</si>
  <si>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</si>
  <si>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</si>
  <si>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</si>
  <si>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</si>
  <si>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</si>
  <si>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</si>
  <si>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</si>
  <si>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</si>
  <si>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</si>
  <si>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</si>
  <si>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</si>
  <si>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</si>
  <si>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</si>
  <si>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</si>
  <si>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</si>
  <si>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</si>
  <si>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</si>
  <si>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</si>
  <si>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</si>
  <si>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</si>
  <si>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</si>
  <si>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</si>
  <si>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</si>
  <si>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</si>
  <si>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</si>
  <si>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</si>
  <si>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</si>
  <si>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</si>
  <si>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</si>
  <si>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</si>
  <si>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</si>
  <si>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</si>
  <si>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</si>
  <si>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</si>
  <si>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</si>
  <si>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</si>
  <si>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</si>
  <si>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</si>
  <si>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</si>
  <si>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</si>
  <si>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</si>
  <si>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</si>
  <si>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</si>
  <si>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</si>
  <si>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</si>
  <si>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</si>
  <si>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</si>
  <si>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</si>
  <si>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</si>
  <si>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</si>
  <si>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</si>
  <si>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</si>
  <si>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</si>
  <si>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</si>
  <si>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</si>
  <si>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</si>
  <si>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</si>
  <si>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</si>
  <si>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</si>
  <si>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</si>
  <si>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</si>
  <si>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</si>
  <si>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</si>
  <si>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</si>
  <si>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</si>
  <si>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</si>
  <si>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</si>
  <si>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</si>
  <si>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</si>
  <si>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</si>
  <si>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</si>
  <si>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</si>
  <si>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</si>
  <si>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</si>
  <si>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</si>
  <si>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</si>
  <si>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</si>
  <si>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</si>
  <si>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</si>
  <si>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</si>
  <si>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</si>
  <si>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</si>
  <si>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</si>
  <si>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</si>
  <si>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</si>
  <si>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</si>
  <si>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</si>
  <si>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</si>
  <si>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</si>
  <si>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</si>
  <si>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</si>
  <si>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</si>
  <si>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</si>
  <si>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</si>
  <si>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</si>
  <si>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</si>
  <si>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</si>
  <si>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</si>
  <si>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</si>
  <si>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</si>
  <si>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</si>
  <si>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</si>
  <si>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</si>
  <si>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</si>
  <si>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</si>
  <si>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</si>
  <si>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</si>
  <si>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</si>
  <si>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</si>
  <si>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</si>
  <si>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</si>
  <si>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</si>
  <si>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</si>
  <si>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</si>
  <si>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</si>
  <si>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</si>
  <si>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</si>
  <si>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</si>
  <si>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</si>
  <si>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</si>
  <si>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</si>
  <si>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</si>
  <si>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</si>
  <si>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</si>
  <si>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</si>
  <si>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</si>
  <si>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</si>
  <si>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</si>
  <si>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</si>
  <si>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</si>
  <si>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</si>
  <si>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</si>
  <si>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</si>
  <si>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</si>
  <si>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</si>
  <si>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</si>
  <si>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</si>
  <si>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</si>
  <si>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</si>
  <si>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</si>
  <si>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</si>
  <si>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</si>
  <si>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</si>
  <si>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</si>
  <si>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</si>
  <si>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</si>
  <si>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</si>
  <si>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</si>
  <si>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</si>
  <si>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</si>
  <si>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</si>
  <si>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</si>
  <si>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</si>
  <si>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</si>
  <si>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</si>
  <si>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</si>
  <si>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</si>
  <si>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</si>
  <si>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</si>
  <si>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</si>
  <si>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</si>
  <si>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</si>
  <si>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</si>
  <si>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</si>
  <si>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</si>
  <si>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</si>
  <si>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</si>
  <si>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</si>
  <si>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</si>
  <si>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</si>
  <si>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</si>
  <si>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</si>
  <si>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</si>
  <si>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</si>
  <si>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</si>
  <si>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</si>
  <si>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</si>
  <si>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</si>
  <si>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</si>
  <si>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</si>
  <si>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</si>
  <si>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</si>
  <si>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</si>
  <si>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</si>
  <si>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</si>
  <si>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</si>
  <si>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</si>
  <si>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</si>
  <si>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</si>
  <si>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</si>
  <si>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</si>
  <si>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</si>
  <si>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</si>
  <si>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</si>
  <si>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</si>
  <si>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</si>
  <si>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</si>
  <si>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</si>
  <si>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</si>
  <si>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</si>
  <si>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</si>
  <si>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</si>
  <si>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</si>
  <si>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</si>
  <si>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</si>
  <si>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</si>
  <si>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</si>
  <si>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</si>
  <si>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</si>
  <si>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</si>
  <si>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</si>
  <si>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</si>
  <si>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</si>
  <si>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</si>
  <si>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</si>
  <si>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</si>
  <si>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</si>
  <si>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</si>
  <si>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</si>
  <si>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</si>
  <si>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</si>
  <si>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</si>
  <si>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</si>
  <si>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</si>
  <si>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</si>
  <si>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</si>
  <si>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</si>
  <si>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</si>
  <si>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</si>
  <si>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</si>
  <si>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</si>
  <si>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</si>
  <si>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</si>
  <si>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</si>
  <si>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</si>
  <si>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</si>
  <si>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</si>
  <si>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</si>
  <si>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</si>
  <si>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</si>
  <si>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</si>
  <si>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</si>
  <si>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</si>
  <si>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</si>
  <si>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</si>
  <si>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</si>
  <si>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</si>
  <si>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</si>
  <si>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</si>
  <si>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</si>
  <si>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</si>
  <si>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</si>
  <si>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</si>
  <si>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</si>
  <si>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</si>
  <si>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</si>
  <si>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</si>
  <si>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</si>
  <si>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</si>
  <si>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</si>
  <si>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</si>
  <si>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</si>
  <si>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</si>
  <si>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</si>
  <si>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</si>
  <si>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</si>
  <si>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</si>
  <si>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</si>
  <si>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</si>
  <si>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</si>
  <si>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</si>
  <si>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</si>
  <si>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</si>
  <si>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</si>
  <si>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</si>
  <si>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</si>
  <si>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</si>
  <si>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</si>
  <si>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</si>
  <si>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</si>
  <si>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</si>
  <si>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</si>
  <si>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</si>
  <si>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</si>
  <si>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</si>
  <si>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</si>
  <si>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</si>
  <si>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</si>
  <si>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</si>
  <si>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</si>
  <si>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</si>
  <si>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</si>
  <si>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</si>
  <si>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</si>
  <si>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</si>
  <si>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</si>
  <si>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</si>
  <si>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</si>
  <si>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</si>
  <si>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</si>
  <si>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</si>
  <si>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</si>
  <si>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</si>
  <si>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</si>
  <si>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</si>
  <si>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</si>
  <si>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</si>
  <si>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</si>
  <si>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</si>
  <si>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</si>
  <si>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</si>
  <si>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</si>
  <si>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</si>
  <si>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</si>
  <si>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</si>
  <si>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</si>
  <si>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</si>
  <si>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</si>
  <si>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</si>
  <si>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</si>
  <si>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</si>
  <si>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</si>
  <si>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</si>
  <si>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</si>
  <si>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</si>
  <si>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</si>
  <si>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</si>
  <si>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</si>
  <si>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</si>
  <si>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</si>
  <si>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</si>
  <si>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</si>
  <si>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</si>
  <si>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</si>
  <si>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</si>
  <si>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</si>
  <si>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</si>
  <si>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</si>
  <si>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</si>
  <si>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</si>
  <si>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</si>
  <si>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</si>
  <si>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</si>
  <si>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</si>
  <si>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</si>
  <si>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</si>
  <si>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</si>
  <si>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</si>
  <si>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</si>
  <si>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</si>
  <si>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</si>
  <si>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</si>
  <si>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</si>
  <si>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</si>
  <si>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</si>
  <si>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</si>
  <si>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</si>
  <si>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</si>
  <si>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</si>
  <si>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</si>
  <si>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</si>
  <si>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</si>
  <si>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</si>
  <si>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</si>
  <si>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</si>
  <si>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</si>
  <si>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</si>
  <si>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</si>
  <si>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</si>
  <si>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</si>
  <si>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</si>
  <si>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</si>
  <si>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</si>
  <si>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</si>
  <si>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</si>
  <si>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</si>
  <si>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</si>
  <si>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</si>
  <si>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</si>
  <si>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</si>
  <si>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</si>
  <si>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</si>
  <si>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</si>
  <si>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</si>
  <si>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</si>
  <si>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</si>
  <si>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</si>
  <si>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</si>
  <si>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</si>
  <si>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</si>
  <si>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</si>
  <si>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</si>
  <si>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</si>
  <si>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</si>
  <si>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</si>
  <si>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</si>
  <si>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</si>
  <si>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</si>
  <si>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</si>
  <si>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</si>
  <si>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</si>
  <si>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</si>
  <si>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</si>
  <si>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</si>
  <si>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</si>
  <si>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</si>
  <si>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</si>
  <si>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</si>
  <si>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</si>
  <si>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</si>
  <si>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</si>
  <si>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</si>
  <si>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</si>
  <si>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</si>
  <si>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</si>
  <si>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</si>
  <si>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</si>
  <si>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</si>
  <si>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</si>
  <si>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</si>
  <si>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</si>
  <si>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</si>
  <si>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</si>
  <si>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</si>
  <si>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</si>
  <si>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</si>
  <si>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</si>
  <si>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</si>
  <si>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</si>
  <si>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</si>
  <si>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</si>
  <si>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</si>
  <si>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</si>
  <si>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</si>
  <si>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</si>
  <si>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</si>
  <si>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</si>
  <si>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</si>
  <si>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</si>
  <si>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</si>
  <si>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</si>
  <si>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</si>
  <si>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</si>
  <si>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</si>
  <si>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</si>
  <si>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</si>
  <si>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</si>
  <si>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</si>
  <si>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</si>
  <si>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</si>
  <si>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</si>
  <si>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</si>
  <si>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</si>
  <si>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</si>
  <si>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</si>
  <si>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</si>
  <si>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</si>
  <si>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</si>
  <si>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</si>
  <si>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</si>
  <si>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</si>
  <si>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</si>
  <si>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</si>
  <si>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</si>
  <si>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</si>
  <si>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</si>
  <si>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</si>
  <si>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</si>
  <si>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</si>
  <si>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</si>
  <si>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</si>
  <si>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</si>
  <si>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</si>
  <si>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</si>
  <si>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</si>
  <si>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</si>
  <si>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</si>
  <si>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</si>
  <si>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</si>
  <si>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</si>
  <si>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</si>
  <si>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</si>
  <si>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</si>
  <si>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</si>
  <si>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</si>
  <si>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</si>
  <si>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</si>
  <si>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</si>
  <si>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</si>
  <si>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</si>
  <si>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</si>
  <si>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</si>
  <si>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</si>
  <si>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</si>
  <si>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</si>
  <si>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</si>
  <si>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</si>
  <si>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</si>
  <si>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</si>
  <si>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</si>
  <si>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</si>
  <si>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</si>
  <si>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</si>
  <si>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</si>
  <si>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</si>
  <si>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</si>
  <si>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</si>
  <si>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</si>
  <si>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</si>
  <si>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</si>
  <si>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</si>
  <si>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</si>
  <si>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</si>
  <si>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</si>
  <si>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</si>
  <si>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</si>
  <si>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</si>
  <si>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</si>
  <si>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</si>
  <si>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</si>
  <si>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</si>
  <si>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</si>
  <si>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</si>
  <si>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</si>
  <si>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</si>
  <si>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</si>
  <si>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</si>
  <si>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</si>
  <si>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</si>
  <si>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</si>
  <si>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</si>
  <si>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</si>
  <si>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</si>
  <si>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</si>
  <si>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</si>
  <si>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</si>
  <si>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</si>
  <si>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</si>
  <si>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</si>
  <si>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</si>
  <si>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</si>
  <si>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</si>
  <si>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</si>
  <si>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</si>
  <si>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</si>
  <si>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</si>
  <si>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</si>
  <si>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</si>
  <si>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</si>
  <si>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</si>
  <si>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</si>
  <si>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</si>
  <si>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</si>
  <si>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</si>
  <si>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</si>
  <si>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</si>
  <si>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</si>
  <si>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</si>
  <si>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</si>
  <si>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</si>
  <si>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</si>
  <si>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</si>
  <si>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</si>
  <si>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</si>
  <si>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</si>
  <si>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</si>
  <si>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</si>
  <si>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</si>
  <si>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</si>
  <si>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</si>
  <si>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</si>
  <si>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</si>
  <si>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</si>
  <si>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</si>
  <si>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</si>
  <si>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</si>
  <si>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</si>
  <si>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</si>
  <si>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</si>
  <si>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</si>
  <si>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</si>
  <si>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</si>
  <si>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</si>
  <si>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</si>
  <si>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</si>
  <si>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</si>
  <si>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</si>
  <si>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</si>
  <si>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</si>
  <si>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</si>
  <si>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</si>
  <si>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</si>
  <si>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</si>
  <si>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</si>
  <si>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</si>
  <si>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</si>
  <si>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</si>
  <si>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</si>
  <si>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</si>
  <si>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</si>
  <si>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</si>
  <si>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</si>
  <si>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</si>
  <si>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</si>
  <si>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</si>
  <si>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</si>
  <si>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</si>
  <si>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</si>
  <si>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</si>
  <si>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</si>
  <si>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</si>
  <si>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</si>
  <si>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</si>
  <si>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</si>
  <si>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</si>
  <si>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</si>
  <si>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</si>
  <si>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</si>
  <si>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</si>
  <si>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</si>
  <si>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</si>
  <si>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</si>
  <si>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</si>
  <si>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</si>
  <si>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</si>
  <si>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</si>
  <si>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</si>
  <si>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</si>
  <si>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</si>
  <si>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</si>
  <si>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</si>
  <si>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</si>
  <si>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</si>
  <si>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</si>
  <si>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</si>
  <si>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</si>
  <si>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</si>
  <si>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</si>
  <si>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</si>
  <si>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</si>
  <si>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</si>
  <si>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</si>
  <si>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</si>
  <si>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</si>
  <si>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</si>
  <si>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</si>
  <si>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</si>
  <si>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</si>
  <si>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</si>
  <si>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</si>
  <si>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</si>
  <si>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</si>
  <si>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</si>
  <si>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</si>
  <si>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</si>
  <si>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</si>
  <si>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</si>
  <si>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</si>
  <si>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</si>
  <si>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</si>
  <si>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</si>
  <si>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</si>
  <si>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</si>
  <si>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</si>
  <si>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</si>
  <si>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</si>
  <si>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</si>
  <si>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</si>
  <si>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</si>
  <si>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</si>
  <si>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</si>
  <si>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</si>
  <si>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</si>
  <si>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</si>
  <si>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</si>
  <si>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</si>
  <si>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</si>
  <si>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</si>
  <si>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</si>
  <si>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</si>
  <si>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</si>
  <si>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</si>
  <si>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</si>
  <si>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</si>
  <si>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</si>
  <si>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</si>
  <si>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</si>
  <si>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</si>
  <si>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</si>
  <si>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</si>
  <si>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</si>
  <si>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</si>
  <si>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</si>
  <si>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</si>
  <si>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</si>
  <si>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</si>
  <si>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</si>
  <si>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</si>
  <si>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</si>
  <si>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</si>
  <si>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</si>
  <si>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</si>
  <si>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</si>
  <si>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</si>
  <si>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</si>
  <si>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</si>
  <si>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</si>
  <si>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</si>
  <si>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</si>
  <si>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</si>
  <si>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</si>
  <si>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</si>
  <si>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</si>
  <si>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</si>
  <si>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</si>
  <si>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</si>
  <si>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</si>
  <si>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</si>
  <si>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</si>
  <si>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</si>
  <si>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</si>
  <si>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</si>
  <si>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</si>
  <si>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</si>
  <si>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</si>
  <si>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</si>
  <si>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</si>
  <si>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</si>
  <si>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</si>
  <si>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</si>
  <si>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</si>
  <si>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</si>
  <si>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</si>
  <si>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</si>
  <si>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</si>
  <si>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</si>
  <si>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</si>
  <si>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</si>
  <si>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</si>
  <si>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</si>
  <si>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</si>
  <si>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</si>
  <si>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</si>
  <si>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</si>
  <si>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</si>
  <si>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</si>
  <si>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</si>
  <si>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</si>
  <si>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</si>
  <si>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</si>
  <si>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</si>
  <si>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</si>
  <si>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</si>
  <si>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</si>
  <si>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</si>
  <si>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</si>
  <si>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</si>
  <si>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</si>
  <si>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</si>
  <si>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</si>
  <si>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</si>
  <si>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</si>
  <si>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</si>
  <si>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</si>
  <si>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</si>
  <si>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</si>
  <si>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</si>
  <si>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</si>
  <si>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</si>
  <si>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</si>
  <si>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</si>
  <si>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</si>
  <si>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</si>
  <si>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</si>
  <si>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</si>
  <si>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</si>
  <si>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</si>
  <si>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</si>
  <si>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</si>
  <si>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</si>
  <si>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</si>
  <si>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</si>
  <si>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</si>
  <si>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</si>
  <si>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</si>
  <si>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</si>
  <si>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</si>
  <si>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</si>
  <si>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</si>
  <si>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</si>
  <si>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</si>
  <si>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</si>
  <si>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</si>
  <si>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</si>
  <si>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</si>
  <si>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</si>
  <si>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</si>
  <si>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</si>
  <si>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</si>
  <si>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</si>
  <si>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</si>
  <si>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</si>
  <si>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</si>
  <si>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</si>
  <si>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</si>
  <si>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</si>
  <si>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</si>
  <si>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</si>
  <si>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</si>
  <si>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</si>
  <si>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</si>
  <si>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</si>
  <si>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</si>
  <si>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</si>
  <si>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</si>
  <si>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</si>
  <si>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</si>
  <si>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</si>
  <si>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</si>
  <si>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</si>
  <si>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</si>
  <si>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</si>
  <si>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</si>
  <si>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</si>
  <si>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</si>
  <si>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</si>
  <si>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</si>
  <si>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</si>
  <si>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</si>
  <si>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</si>
  <si>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</si>
  <si>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</si>
  <si>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</si>
  <si>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</si>
  <si>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</si>
  <si>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</si>
  <si>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</si>
  <si>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</si>
  <si>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</si>
  <si>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</si>
  <si>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</si>
  <si>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</si>
  <si>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</si>
  <si>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</si>
  <si>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</si>
  <si>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</si>
  <si>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</si>
  <si>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</si>
  <si>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</si>
  <si>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</si>
  <si>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</si>
  <si>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</si>
  <si>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</si>
  <si>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</si>
  <si>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</si>
  <si>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</si>
  <si>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</si>
  <si>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</si>
  <si>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</si>
  <si>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</si>
  <si>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</si>
  <si>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</si>
  <si>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</si>
  <si>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</si>
  <si>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</si>
  <si>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</si>
  <si>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</si>
  <si>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</si>
  <si>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</si>
  <si>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</si>
  <si>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</si>
  <si>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</si>
  <si>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</si>
  <si>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</si>
  <si>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</si>
  <si>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</si>
  <si>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</si>
  <si>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</si>
  <si>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</si>
  <si>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</si>
  <si>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</si>
  <si>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</si>
  <si>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</si>
  <si>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</si>
  <si>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</si>
  <si>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</si>
  <si>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</si>
  <si>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</si>
  <si>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</si>
  <si>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</si>
  <si>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</si>
  <si>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</si>
  <si>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</si>
  <si>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</si>
  <si>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</si>
  <si>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</si>
  <si>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</si>
  <si>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</si>
  <si>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</si>
  <si>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</si>
  <si>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</si>
  <si>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</si>
  <si>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</si>
  <si>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</si>
  <si>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</si>
  <si>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</si>
  <si>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</si>
  <si>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</si>
  <si>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</si>
  <si>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</si>
  <si>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</si>
  <si>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</si>
  <si>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</si>
  <si>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</si>
  <si>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</si>
  <si>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</si>
  <si>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</si>
  <si>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</si>
  <si>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</si>
  <si>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</si>
  <si>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</si>
  <si>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</si>
  <si>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</si>
  <si>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</si>
  <si>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</si>
  <si>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</si>
  <si>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</si>
  <si>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</si>
  <si>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</si>
  <si>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</si>
  <si>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</si>
  <si>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</si>
  <si>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</si>
  <si>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</si>
  <si>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</si>
  <si>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</si>
  <si>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</si>
  <si>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</si>
  <si>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</si>
  <si>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</si>
  <si>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</si>
  <si>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</si>
  <si>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</si>
  <si>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</si>
  <si>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</si>
  <si>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</si>
  <si>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</si>
  <si>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</si>
  <si>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</si>
  <si>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</si>
  <si>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</si>
  <si>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</si>
  <si>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</si>
  <si>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</si>
  <si>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</si>
  <si>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</si>
  <si>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</si>
  <si>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</si>
  <si>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</si>
  <si>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</si>
  <si>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</si>
  <si>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</si>
  <si>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</si>
  <si>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</si>
  <si>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</si>
  <si>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</si>
  <si>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</si>
  <si>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</si>
  <si>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</si>
  <si>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</si>
  <si>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</si>
  <si>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</si>
  <si>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</si>
  <si>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</si>
  <si>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</si>
  <si>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</si>
  <si>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</si>
  <si>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</si>
  <si>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</si>
  <si>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</si>
  <si>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</si>
  <si>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</si>
  <si>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</si>
  <si>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</si>
  <si>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</si>
  <si>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</si>
  <si>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</si>
  <si>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</si>
  <si>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</si>
  <si>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</si>
  <si>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</si>
  <si>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</si>
  <si>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</si>
  <si>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</si>
  <si>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</si>
  <si>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</si>
  <si>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</si>
  <si>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</si>
  <si>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</si>
  <si>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</si>
  <si>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</si>
  <si>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</si>
  <si>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</si>
  <si>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</si>
  <si>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</si>
  <si>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</si>
  <si>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</si>
  <si>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</si>
  <si>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</si>
  <si>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</si>
  <si>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</si>
  <si>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</si>
  <si>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</si>
  <si>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</si>
  <si>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</si>
  <si>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</si>
  <si>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</si>
  <si>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</si>
  <si>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</si>
  <si>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</si>
  <si>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</si>
  <si>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</si>
  <si>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</si>
  <si>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</si>
  <si>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</si>
  <si>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</si>
  <si>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</si>
  <si>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</si>
  <si>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</si>
  <si>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</si>
  <si>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</si>
  <si>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</si>
  <si>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</si>
  <si>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</si>
  <si>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</si>
  <si>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</si>
  <si>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</si>
  <si>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</si>
  <si>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</si>
  <si>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</si>
  <si>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</si>
  <si>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</si>
  <si>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</si>
  <si>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</si>
  <si>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</si>
  <si>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</si>
  <si>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</si>
  <si>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</si>
  <si>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</si>
  <si>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</si>
  <si>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</si>
  <si>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</si>
  <si>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</si>
  <si>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</si>
  <si>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</si>
  <si>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</si>
  <si>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</si>
  <si>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</si>
  <si>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</si>
  <si>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</si>
  <si>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</si>
  <si>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</si>
  <si>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</si>
  <si>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</si>
  <si>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</si>
  <si>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</si>
  <si>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</si>
  <si>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</si>
  <si>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</si>
  <si>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</si>
  <si>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</si>
  <si>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</si>
  <si>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</si>
  <si>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</si>
  <si>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</si>
  <si>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</si>
  <si>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</si>
  <si>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</si>
  <si>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</si>
  <si>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</si>
  <si>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</si>
  <si>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</si>
  <si>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</si>
  <si>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</si>
  <si>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</si>
  <si>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</si>
  <si>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</si>
  <si>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</si>
  <si>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</si>
  <si>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</si>
  <si>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</si>
  <si>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</si>
  <si>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</si>
  <si>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</si>
  <si>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</si>
  <si>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</si>
  <si>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</si>
  <si>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</si>
  <si>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</si>
  <si>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</si>
  <si>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</si>
  <si>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</si>
  <si>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</si>
  <si>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</si>
  <si>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</si>
  <si>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</si>
  <si>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</si>
  <si>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</si>
  <si>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</si>
  <si>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</si>
  <si>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</si>
  <si>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</si>
  <si>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</si>
  <si>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</si>
  <si>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</si>
  <si>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</si>
  <si>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</si>
  <si>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</si>
  <si>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</si>
  <si>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</si>
  <si>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</si>
  <si>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</si>
  <si>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</si>
  <si>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</si>
  <si>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</si>
  <si>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</si>
  <si>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</si>
  <si>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</si>
  <si>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</si>
  <si>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</si>
  <si>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</si>
  <si>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</si>
  <si>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</si>
  <si>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</si>
  <si>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</si>
  <si>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</si>
  <si>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</si>
  <si>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</si>
  <si>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</si>
  <si>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</si>
  <si>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</si>
  <si>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</si>
  <si>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</si>
  <si>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</si>
  <si>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</si>
  <si>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</si>
  <si>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</si>
  <si>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</si>
  <si>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</si>
  <si>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</si>
  <si>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</si>
  <si>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</si>
  <si>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</si>
  <si>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</si>
  <si>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</si>
  <si>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</si>
  <si>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</si>
  <si>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</si>
  <si>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</si>
  <si>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</si>
  <si>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</si>
  <si>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</si>
  <si>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</si>
  <si>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</si>
  <si>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</si>
  <si>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</si>
  <si>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</si>
  <si>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</si>
  <si>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</si>
  <si>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</si>
  <si>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</si>
  <si>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</si>
  <si>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</si>
  <si>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</si>
  <si>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</si>
  <si>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</si>
  <si>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</si>
  <si>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</si>
  <si>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</si>
  <si>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</si>
  <si>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</si>
  <si>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</si>
  <si>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</si>
  <si>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</si>
  <si>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</si>
  <si>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</si>
  <si>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</si>
  <si>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</si>
  <si>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</si>
  <si>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</si>
  <si>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</si>
  <si>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</si>
  <si>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</si>
  <si>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</si>
  <si>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</si>
  <si>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</si>
  <si>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</si>
  <si>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</si>
  <si>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</si>
  <si>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</si>
  <si>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</si>
  <si>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</si>
  <si>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</si>
  <si>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</si>
  <si>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</si>
  <si>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</si>
  <si>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</si>
  <si>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</si>
  <si>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</si>
  <si>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</si>
  <si>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</si>
  <si>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</si>
  <si>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</si>
  <si>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</si>
  <si>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</si>
  <si>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</si>
  <si>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</si>
  <si>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</si>
  <si>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</si>
  <si>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</si>
  <si>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</si>
  <si>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</si>
  <si>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</si>
  <si>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</si>
  <si>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</si>
  <si>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</si>
  <si>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</si>
  <si>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</si>
  <si>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</si>
  <si>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</si>
  <si>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</si>
  <si>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</si>
  <si>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</si>
  <si>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</si>
  <si>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</si>
  <si>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</si>
  <si>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</si>
  <si>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</si>
  <si>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</si>
  <si>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</si>
  <si>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</si>
  <si>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</si>
  <si>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</si>
  <si>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</si>
  <si>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</si>
  <si>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</si>
  <si>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</si>
  <si>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</si>
  <si>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</si>
  <si>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</si>
  <si>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</si>
  <si>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</si>
  <si>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</si>
  <si>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</si>
  <si>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</si>
  <si>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</si>
  <si>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</si>
  <si>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</si>
  <si>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</si>
  <si>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</si>
  <si>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</si>
  <si>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</si>
  <si>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</si>
  <si>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</si>
  <si>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</si>
  <si>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</si>
  <si>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</si>
  <si>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</si>
  <si>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</si>
  <si>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</si>
  <si>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</si>
  <si>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</si>
  <si>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</si>
  <si>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</si>
  <si>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</si>
  <si>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</si>
  <si>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</si>
  <si>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</si>
  <si>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</si>
  <si>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</si>
  <si>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</si>
  <si>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</si>
  <si>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</si>
  <si>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</si>
  <si>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</si>
  <si>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</si>
  <si>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</si>
  <si>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</si>
  <si>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</si>
  <si>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</si>
  <si>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</si>
  <si>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</si>
  <si>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</si>
  <si>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</si>
  <si>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</si>
  <si>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</si>
  <si>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</si>
  <si>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</si>
  <si>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</si>
  <si>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</si>
  <si>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</si>
  <si>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</si>
  <si>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</si>
  <si>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</si>
  <si>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</si>
  <si>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</si>
  <si>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</si>
  <si>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</si>
  <si>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</si>
  <si>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</si>
  <si>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</si>
  <si>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</si>
  <si>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</si>
  <si>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</si>
  <si>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</si>
  <si>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</si>
  <si>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</si>
  <si>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</si>
  <si>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</si>
  <si>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</si>
  <si>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</si>
  <si>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</si>
  <si>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</si>
  <si>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</si>
  <si>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</si>
  <si>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</si>
  <si>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</si>
  <si>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</si>
  <si>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</si>
  <si>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</si>
  <si>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</si>
  <si>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</si>
  <si>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</si>
  <si>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</si>
  <si>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</si>
  <si>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</si>
  <si>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</si>
  <si>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</si>
  <si>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</si>
  <si>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</si>
  <si>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</si>
  <si>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</si>
  <si>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</si>
  <si>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</si>
  <si>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</si>
  <si>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</si>
  <si>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</si>
  <si>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</si>
  <si>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</si>
  <si>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</si>
  <si>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</si>
  <si>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</si>
  <si>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</si>
  <si>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</si>
  <si>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</si>
  <si>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</si>
  <si>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</si>
  <si>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</si>
  <si>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</si>
  <si>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</si>
  <si>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</si>
  <si>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</si>
  <si>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</si>
  <si>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</si>
  <si>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</si>
  <si>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</si>
  <si>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</si>
  <si>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</si>
  <si>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</si>
  <si>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</si>
  <si>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</si>
  <si>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</si>
  <si>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</si>
  <si>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</si>
  <si>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</si>
  <si>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</si>
  <si>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</si>
  <si>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</si>
  <si>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</si>
  <si>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</si>
  <si>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</si>
  <si>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</si>
  <si>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</si>
  <si>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</si>
  <si>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</si>
  <si>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</si>
  <si>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</si>
  <si>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</si>
  <si>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</si>
  <si>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</si>
  <si>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</si>
  <si>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</si>
  <si>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</si>
  <si>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</si>
  <si>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</si>
  <si>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</si>
  <si>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</si>
  <si>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</si>
  <si>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</si>
  <si>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</si>
  <si>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</si>
  <si>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</si>
  <si>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</si>
  <si>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</si>
  <si>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</si>
  <si>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</si>
  <si>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</si>
  <si>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</si>
  <si>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</si>
  <si>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</si>
  <si>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</si>
  <si>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</si>
  <si>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</si>
  <si>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</si>
  <si>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</si>
  <si>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</si>
  <si>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</si>
  <si>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</si>
  <si>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</si>
  <si>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</si>
  <si>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</si>
  <si>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</si>
  <si>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</si>
  <si>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</si>
  <si>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</si>
  <si>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</si>
  <si>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</si>
  <si>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</si>
  <si>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</si>
  <si>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</si>
  <si>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</si>
  <si>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</si>
  <si>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</si>
  <si>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</si>
  <si>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</si>
  <si>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</si>
  <si>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</si>
  <si>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</si>
  <si>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</si>
  <si>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</si>
  <si>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</si>
  <si>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</si>
  <si>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</si>
  <si>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</si>
  <si>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</si>
  <si>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</si>
  <si>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</si>
  <si>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</si>
  <si>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</si>
  <si>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</si>
  <si>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</si>
  <si>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</si>
  <si>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</si>
  <si>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</si>
  <si>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</si>
  <si>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</si>
  <si>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</si>
  <si>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</si>
  <si>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</si>
  <si>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</si>
  <si>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</si>
  <si>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</si>
  <si>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</si>
  <si>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</si>
  <si>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</si>
  <si>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</si>
  <si>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</si>
  <si>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</si>
  <si>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</si>
  <si>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</si>
  <si>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</si>
  <si>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</si>
  <si>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</si>
  <si>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</si>
  <si>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</si>
  <si>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</si>
  <si>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</si>
  <si>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</si>
  <si>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</si>
  <si>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</si>
  <si>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</si>
  <si>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</si>
  <si>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</si>
  <si>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</si>
  <si>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</si>
  <si>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</si>
  <si>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</si>
  <si>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</si>
  <si>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</si>
  <si>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</si>
  <si>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</si>
  <si>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</si>
  <si>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</si>
  <si>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</si>
  <si>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</si>
  <si>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</si>
  <si>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</si>
  <si>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</si>
  <si>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</si>
  <si>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</si>
  <si>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</si>
  <si>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</si>
  <si>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</si>
  <si>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</si>
  <si>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</si>
  <si>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</si>
  <si>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</si>
  <si>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</si>
  <si>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</si>
  <si>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</si>
  <si>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</si>
  <si>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</si>
  <si>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</si>
  <si>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</si>
  <si>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</si>
  <si>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</si>
  <si>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</si>
  <si>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</si>
  <si>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</si>
  <si>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</si>
  <si>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</si>
  <si>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</si>
  <si>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</si>
  <si>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</si>
  <si>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</si>
  <si>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</si>
  <si>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</si>
  <si>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</si>
  <si>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</si>
  <si>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</si>
  <si>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</si>
  <si>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</si>
  <si>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</si>
  <si>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</si>
  <si>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</si>
  <si>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</si>
  <si>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</si>
  <si>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</si>
  <si>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</si>
  <si>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</si>
  <si>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</si>
  <si>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</si>
  <si>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</si>
  <si>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</si>
  <si>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</si>
  <si>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</si>
  <si>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</si>
  <si>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</si>
  <si>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</si>
  <si>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</si>
  <si>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</si>
  <si>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</si>
  <si>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</si>
  <si>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</si>
  <si>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</si>
  <si>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</si>
  <si>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</si>
  <si>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</si>
  <si>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</si>
  <si>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</si>
  <si>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</si>
  <si>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</si>
  <si>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</si>
  <si>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</si>
  <si>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</si>
  <si>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</si>
  <si>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</si>
  <si>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</si>
  <si>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</si>
  <si>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</si>
  <si>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</si>
  <si>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</si>
  <si>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</si>
  <si>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</si>
  <si>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</si>
  <si>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</si>
  <si>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</si>
  <si>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</si>
  <si>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</si>
  <si>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</si>
  <si>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</si>
  <si>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</si>
  <si>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</si>
  <si>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</si>
  <si>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</si>
  <si>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</si>
  <si>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</si>
  <si>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</si>
  <si>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</si>
  <si>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</si>
  <si>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</si>
  <si>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</si>
  <si>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</si>
  <si>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</si>
  <si>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</si>
  <si>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</si>
  <si>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</si>
  <si>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</si>
  <si>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</si>
  <si>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</si>
  <si>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</si>
  <si>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</si>
  <si>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</si>
  <si>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</si>
  <si>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</si>
  <si>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</si>
  <si>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</si>
  <si>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</si>
  <si>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</si>
  <si>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</si>
  <si>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</si>
  <si>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</si>
  <si>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</si>
  <si>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</si>
  <si>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</si>
  <si>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</si>
  <si>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</si>
  <si>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</si>
  <si>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</si>
  <si>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</si>
  <si>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</si>
  <si>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</si>
  <si>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</si>
  <si>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</si>
  <si>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</si>
  <si>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</si>
  <si>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</si>
  <si>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</si>
  <si>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</si>
  <si>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</si>
  <si>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</si>
  <si>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</si>
  <si>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</si>
  <si>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</si>
  <si>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</si>
  <si>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</si>
  <si>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</si>
  <si>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</si>
  <si>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</si>
  <si>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</si>
  <si>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</si>
  <si>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</si>
  <si>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</si>
  <si>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</si>
  <si>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</si>
  <si>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</si>
  <si>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</si>
  <si>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</si>
  <si>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</si>
  <si>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</si>
  <si>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</si>
  <si>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</si>
  <si>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</si>
  <si>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</si>
  <si>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</si>
  <si>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</si>
  <si>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</si>
  <si>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</si>
  <si>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</si>
  <si>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</si>
  <si>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</si>
  <si>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</si>
  <si>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</si>
  <si>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</si>
  <si>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</si>
  <si>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</si>
  <si>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</si>
  <si>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</si>
  <si>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</si>
  <si>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</si>
  <si>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</si>
  <si>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</si>
  <si>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</si>
  <si>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</si>
  <si>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</si>
  <si>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</si>
  <si>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</si>
  <si>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</si>
  <si>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</si>
  <si>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</si>
  <si>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</si>
  <si>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</si>
  <si>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</si>
  <si>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</si>
  <si>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</si>
  <si>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</si>
  <si>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</si>
  <si>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</si>
  <si>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</si>
  <si>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</si>
  <si>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</si>
  <si>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</si>
  <si>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</si>
  <si>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</si>
  <si>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</si>
  <si>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</si>
  <si>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</si>
  <si>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</si>
  <si>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</si>
  <si>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</si>
  <si>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</si>
  <si>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</si>
  <si>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</si>
  <si>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</si>
  <si>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</si>
  <si>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</si>
  <si>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</si>
  <si>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</si>
  <si>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</si>
  <si>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</si>
  <si>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</si>
  <si>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</si>
  <si>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</si>
  <si>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</si>
  <si>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</si>
  <si>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</si>
  <si>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</si>
  <si>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</si>
  <si>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</si>
  <si>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</si>
  <si>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</si>
  <si>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</si>
  <si>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</si>
  <si>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</si>
  <si>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</si>
  <si>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</si>
  <si>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</si>
  <si>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</si>
  <si>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</si>
  <si>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</si>
  <si>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</si>
  <si>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</si>
  <si>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</si>
  <si>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</si>
  <si>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</si>
  <si>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</si>
  <si>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</si>
  <si>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</si>
  <si>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</si>
  <si>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</si>
  <si>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</si>
  <si>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</si>
  <si>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</si>
  <si>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</si>
  <si>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</si>
  <si>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</si>
  <si>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</si>
  <si>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</si>
  <si>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</si>
  <si>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</si>
  <si>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</si>
  <si>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</si>
  <si>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</si>
  <si>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</si>
  <si>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</si>
  <si>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</si>
  <si>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</si>
  <si>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</si>
  <si>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</si>
  <si>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</si>
  <si>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</si>
  <si>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</si>
  <si>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</si>
  <si>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</si>
  <si>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</si>
  <si>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</si>
  <si>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</si>
  <si>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</si>
  <si>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</si>
  <si>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</si>
  <si>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</si>
  <si>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</si>
  <si>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</si>
  <si>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</si>
  <si>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</si>
  <si>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</si>
  <si>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</si>
  <si>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</si>
  <si>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</si>
  <si>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</si>
  <si>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</si>
  <si>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</si>
  <si>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</si>
  <si>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</si>
  <si>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</si>
  <si>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</si>
  <si>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</si>
  <si>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</si>
  <si>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</si>
  <si>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</si>
  <si>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</si>
  <si>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</si>
  <si>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</si>
  <si>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</si>
  <si>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</si>
  <si>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</si>
  <si>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</si>
  <si>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</si>
  <si>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</si>
  <si>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</si>
  <si>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</si>
  <si>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</si>
  <si>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</si>
  <si>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</si>
  <si>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</si>
  <si>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</si>
  <si>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</si>
  <si>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</si>
  <si>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</si>
  <si>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</si>
  <si>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</si>
  <si>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</si>
  <si>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</si>
  <si>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</si>
  <si>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</si>
  <si>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</si>
  <si>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</si>
  <si>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</si>
  <si>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</si>
  <si>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</si>
  <si>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</si>
  <si>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</si>
  <si>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</si>
  <si>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</si>
  <si>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</si>
  <si>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</si>
  <si>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</si>
  <si>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</si>
  <si>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</si>
  <si>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</si>
  <si>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</si>
  <si>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</si>
  <si>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</si>
  <si>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</si>
  <si>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</si>
  <si>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</si>
  <si>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</si>
  <si>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</si>
  <si>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</si>
  <si>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</si>
  <si>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</si>
  <si>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</si>
  <si>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</si>
  <si>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</si>
  <si>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</si>
  <si>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</si>
  <si>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</si>
  <si>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</si>
  <si>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</si>
  <si>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</si>
  <si>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</si>
  <si>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</si>
  <si>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</si>
  <si>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</si>
  <si>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</si>
  <si>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</si>
  <si>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</si>
  <si>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</si>
  <si>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</si>
  <si>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</si>
  <si>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</si>
  <si>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</si>
  <si>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</si>
  <si>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</si>
  <si>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</si>
  <si>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</si>
  <si>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</si>
  <si>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</si>
  <si>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</si>
  <si>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</si>
  <si>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</si>
  <si>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</si>
  <si>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</si>
  <si>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</si>
  <si>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</si>
  <si>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</si>
  <si>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</si>
  <si>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</si>
  <si>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</si>
  <si>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</si>
  <si>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</si>
  <si>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</si>
  <si>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</si>
  <si>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</si>
  <si>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</si>
  <si>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</si>
  <si>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</si>
  <si>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</si>
  <si>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</si>
  <si>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</si>
  <si>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</si>
  <si>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</si>
  <si>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</si>
  <si>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</si>
  <si>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</si>
  <si>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</si>
  <si>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</si>
  <si>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</si>
  <si>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</si>
  <si>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</si>
  <si>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</si>
  <si>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</si>
  <si>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</si>
  <si>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</si>
  <si>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</si>
  <si>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</si>
  <si>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</si>
  <si>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</si>
  <si>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</si>
  <si>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</si>
  <si>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</si>
  <si>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</si>
  <si>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</si>
  <si>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</si>
  <si>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</si>
  <si>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</si>
  <si>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</si>
  <si>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</si>
  <si>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</si>
  <si>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</si>
  <si>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</si>
  <si>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</si>
  <si>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</si>
  <si>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</si>
  <si>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</si>
  <si>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</si>
  <si>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</si>
  <si>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</si>
  <si>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</si>
  <si>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</si>
  <si>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</si>
  <si>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</si>
  <si>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</si>
  <si>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</si>
  <si>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</si>
  <si>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</si>
  <si>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</si>
  <si>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</si>
  <si>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</si>
  <si>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</si>
  <si>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</si>
  <si>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</si>
  <si>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</si>
  <si>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</si>
  <si>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</si>
  <si>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</si>
  <si>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</si>
  <si>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</si>
  <si>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</si>
  <si>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</si>
  <si>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</si>
  <si>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</si>
  <si>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</si>
  <si>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</si>
  <si>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</si>
  <si>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</si>
  <si>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</si>
  <si>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</si>
  <si>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</si>
  <si>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</si>
  <si>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</si>
  <si>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</si>
  <si>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</si>
  <si>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</si>
  <si>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</si>
  <si>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</si>
  <si>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</si>
  <si>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</si>
  <si>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</si>
  <si>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</si>
  <si>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</si>
  <si>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</si>
  <si>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</si>
  <si>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</si>
  <si>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</si>
  <si>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</si>
  <si>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</si>
  <si>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</si>
  <si>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</si>
  <si>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</si>
  <si>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</si>
  <si>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</si>
  <si>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</si>
  <si>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</si>
  <si>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</si>
  <si>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</si>
  <si>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</si>
  <si>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</si>
  <si>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</si>
  <si>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</si>
  <si>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</si>
  <si>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</si>
  <si>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</si>
  <si>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</si>
  <si>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</si>
  <si>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</si>
  <si>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</si>
  <si>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</si>
  <si>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</si>
  <si>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</si>
  <si>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</si>
  <si>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</si>
  <si>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</si>
  <si>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</si>
  <si>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</si>
  <si>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</si>
  <si>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</si>
  <si>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</si>
  <si>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</si>
  <si>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</si>
  <si>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</si>
  <si>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</si>
  <si>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</si>
  <si>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</si>
  <si>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</si>
  <si>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</si>
  <si>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</si>
  <si>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</si>
  <si>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</si>
  <si>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</si>
  <si>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</si>
  <si>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</si>
  <si>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</si>
  <si>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</si>
  <si>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</si>
  <si>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</si>
  <si>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</si>
  <si>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</si>
  <si>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</si>
  <si>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</si>
  <si>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</si>
  <si>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</si>
  <si>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</si>
  <si>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</si>
  <si>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</si>
  <si>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</si>
  <si>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</si>
  <si>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</si>
  <si>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</si>
  <si>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</si>
  <si>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</si>
  <si>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</si>
  <si>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</si>
  <si>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</si>
  <si>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</si>
  <si>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</si>
  <si>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</si>
  <si>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</si>
  <si>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</si>
  <si>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</si>
  <si>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</si>
  <si>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</si>
  <si>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</si>
  <si>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</si>
  <si>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</si>
  <si>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</si>
  <si>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</si>
  <si>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</si>
  <si>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</si>
  <si>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</si>
  <si>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</si>
  <si>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</si>
  <si>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</si>
  <si>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</si>
  <si>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</si>
  <si>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</si>
  <si>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</si>
  <si>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</si>
  <si>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</si>
  <si>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</si>
  <si>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</si>
  <si>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</si>
  <si>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</si>
  <si>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</si>
  <si>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</si>
  <si>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</si>
  <si>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</si>
  <si>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</si>
  <si>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</si>
  <si>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</si>
  <si>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</si>
  <si>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</si>
  <si>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</si>
  <si>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</si>
  <si>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</si>
  <si>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</si>
  <si>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</si>
  <si>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</si>
  <si>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</si>
  <si>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</si>
  <si>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</si>
  <si>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</si>
  <si>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</si>
  <si>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</si>
  <si>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</si>
  <si>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</si>
  <si>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</si>
  <si>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</si>
  <si>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</si>
  <si>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</si>
  <si>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</si>
  <si>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</si>
  <si>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</si>
  <si>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</si>
  <si>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</si>
  <si>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</si>
  <si>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</si>
  <si>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</si>
  <si>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</si>
  <si>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</si>
  <si>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</si>
  <si>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</si>
  <si>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</si>
  <si>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</si>
  <si>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</si>
  <si>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</si>
  <si>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</si>
  <si>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</si>
  <si>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</si>
  <si>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</si>
  <si>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</si>
  <si>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</si>
  <si>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</si>
  <si>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</si>
  <si>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</si>
  <si>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</si>
  <si>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</si>
  <si>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</si>
  <si>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</si>
  <si>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</si>
  <si>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</si>
  <si>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</si>
  <si>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</si>
  <si>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</si>
  <si>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</si>
  <si>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</si>
  <si>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</si>
  <si>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</si>
  <si>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</si>
  <si>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</si>
  <si>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</si>
  <si>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</si>
  <si>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</si>
  <si>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</si>
  <si>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</si>
  <si>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</si>
  <si>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</si>
  <si>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</si>
  <si>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</si>
  <si>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</si>
  <si>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</si>
  <si>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</si>
  <si>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</si>
  <si>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</si>
  <si>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</si>
  <si>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</si>
  <si>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</si>
  <si>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</si>
  <si>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</si>
  <si>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</si>
  <si>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</si>
  <si>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</si>
  <si>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</si>
  <si>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</si>
  <si>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</si>
  <si>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</si>
  <si>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</si>
  <si>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</si>
  <si>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</si>
  <si>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</si>
  <si>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</si>
  <si>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</si>
  <si>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</si>
  <si>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</si>
  <si>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</si>
  <si>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</si>
  <si>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</si>
  <si>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</si>
  <si>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</si>
  <si>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</si>
  <si>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</si>
  <si>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</si>
  <si>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</si>
  <si>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</si>
  <si>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</si>
  <si>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</si>
  <si>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</si>
  <si>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</si>
  <si>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</si>
  <si>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</si>
  <si>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</si>
  <si>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</si>
  <si>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</si>
  <si>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</si>
  <si>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</si>
  <si>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</si>
  <si>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</si>
  <si>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</si>
  <si>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</si>
  <si>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</si>
  <si>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</si>
  <si>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</si>
  <si>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</si>
  <si>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</si>
  <si>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</si>
  <si>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</si>
  <si>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</si>
  <si>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</si>
  <si>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</si>
  <si>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</si>
  <si>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</si>
  <si>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</si>
  <si>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</si>
  <si>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</si>
  <si>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</si>
  <si>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</si>
  <si>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</si>
  <si>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</si>
  <si>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</si>
  <si>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</si>
  <si>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</si>
  <si>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</si>
  <si>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</si>
  <si>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</si>
  <si>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</si>
  <si>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</si>
  <si>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</si>
  <si>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</si>
  <si>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</si>
  <si>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</si>
  <si>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</si>
  <si>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</si>
  <si>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</si>
  <si>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</si>
  <si>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</si>
  <si>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</si>
  <si>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</si>
  <si>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</si>
  <si>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</si>
  <si>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</si>
  <si>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</si>
  <si>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</si>
  <si>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</si>
  <si>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</si>
  <si>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</si>
  <si>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</si>
  <si>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</si>
  <si>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</si>
  <si>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</si>
  <si>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</si>
  <si>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</si>
  <si>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</si>
  <si>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</si>
  <si>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</si>
  <si>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</si>
  <si>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</si>
  <si>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</si>
  <si>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</si>
  <si>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</si>
  <si>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</si>
  <si>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</si>
  <si>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</si>
  <si>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</si>
  <si>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</si>
  <si>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</si>
  <si>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</si>
  <si>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</si>
  <si>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</si>
  <si>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</si>
  <si>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</si>
  <si>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</si>
  <si>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</si>
  <si>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</si>
  <si>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</si>
  <si>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</si>
  <si>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</si>
  <si>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</si>
  <si>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</si>
  <si>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</si>
  <si>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</si>
  <si>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</si>
  <si>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</si>
  <si>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</si>
  <si>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</si>
  <si>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</si>
  <si>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</si>
  <si>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</si>
  <si>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</si>
  <si>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</si>
  <si>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</si>
  <si>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</si>
  <si>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</si>
  <si>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</si>
  <si>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</si>
  <si>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</si>
  <si>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</si>
  <si>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</si>
  <si>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</si>
  <si>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</si>
  <si>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</si>
  <si>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</si>
  <si>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</si>
  <si>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</si>
  <si>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</si>
  <si>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</si>
  <si>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</si>
  <si>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</si>
  <si>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</si>
  <si>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</si>
  <si>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</si>
  <si>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</si>
  <si>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</si>
  <si>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</si>
  <si>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</si>
  <si>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</si>
  <si>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</si>
  <si>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</si>
  <si>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</si>
  <si>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</si>
  <si>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</si>
  <si>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</si>
  <si>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</si>
  <si>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</si>
  <si>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</si>
  <si>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</si>
  <si>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</si>
  <si>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</si>
  <si>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</si>
  <si>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</si>
  <si>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</si>
  <si>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</si>
  <si>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</si>
  <si>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</si>
  <si>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</si>
  <si>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</si>
  <si>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</si>
  <si>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</si>
  <si>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</si>
  <si>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</si>
  <si>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</si>
  <si>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</si>
  <si>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</si>
  <si>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</si>
  <si>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</si>
  <si>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</si>
  <si>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</si>
  <si>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</si>
  <si>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</si>
  <si>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</si>
  <si>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</si>
  <si>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</si>
  <si>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</si>
  <si>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</si>
  <si>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</si>
  <si>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</si>
  <si>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</si>
  <si>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</si>
  <si>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</si>
  <si>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</si>
  <si>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</si>
  <si>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</si>
  <si>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</si>
  <si>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</si>
  <si>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</si>
  <si>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</si>
  <si>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</si>
  <si>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</si>
  <si>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</si>
  <si>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</si>
  <si>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</si>
  <si>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</si>
  <si>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</si>
  <si>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</si>
  <si>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</si>
  <si>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</si>
  <si>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</si>
  <si>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</si>
  <si>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</si>
  <si>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</si>
  <si>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</si>
  <si>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</si>
  <si>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</si>
  <si>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</si>
  <si>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</si>
  <si>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</si>
  <si>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</si>
  <si>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</si>
  <si>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</si>
  <si>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</si>
  <si>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</si>
  <si>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</si>
  <si>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</si>
  <si>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</si>
  <si>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</si>
  <si>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</si>
  <si>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</si>
  <si>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</si>
  <si>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</si>
  <si>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</si>
  <si>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</si>
  <si>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</si>
  <si>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</si>
  <si>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</si>
  <si>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</si>
  <si>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</si>
  <si>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</si>
  <si>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</si>
  <si>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</si>
  <si>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</si>
  <si>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</si>
  <si>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</si>
  <si>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</si>
  <si>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</si>
  <si>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</si>
  <si>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</si>
  <si>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</si>
  <si>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</si>
  <si>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</si>
  <si>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</si>
  <si>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</si>
  <si>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</si>
  <si>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</si>
  <si>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</si>
  <si>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</si>
  <si>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</si>
  <si>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</si>
  <si>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</si>
  <si>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</si>
  <si>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</si>
  <si>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</si>
  <si>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</si>
  <si>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</si>
  <si>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</si>
  <si>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</si>
  <si>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</si>
  <si>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</si>
  <si>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</si>
  <si>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</si>
  <si>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</si>
  <si>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</si>
  <si>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</si>
  <si>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</si>
  <si>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</si>
  <si>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</si>
  <si>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</si>
  <si>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</si>
  <si>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</si>
  <si>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</si>
  <si>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</si>
  <si>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</si>
  <si>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</si>
  <si>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</si>
  <si>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</si>
  <si>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</si>
  <si>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</si>
  <si>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</si>
  <si>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</si>
  <si>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</si>
  <si>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</si>
  <si>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</si>
  <si>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</si>
  <si>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</si>
  <si>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</si>
  <si>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</si>
  <si>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</si>
  <si>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</si>
  <si>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</si>
  <si>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</si>
  <si>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</si>
  <si>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</si>
  <si>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</si>
  <si>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</si>
  <si>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</si>
  <si>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</si>
  <si>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</si>
  <si>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</si>
  <si>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</si>
  <si>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</si>
  <si>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</si>
  <si>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</si>
  <si>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</si>
  <si>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</si>
  <si>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</si>
  <si>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</si>
  <si>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</si>
  <si>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</si>
  <si>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</si>
  <si>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</si>
  <si>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</si>
  <si>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</si>
  <si>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</si>
  <si>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</si>
  <si>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</si>
  <si>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</si>
  <si>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</si>
  <si>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</si>
  <si>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</si>
  <si>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</si>
  <si>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</si>
  <si>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</si>
  <si>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</si>
  <si>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</si>
  <si>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</si>
  <si>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</si>
  <si>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</si>
  <si>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</si>
  <si>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</si>
  <si>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</si>
  <si>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</si>
  <si>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</si>
  <si>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</si>
  <si>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</si>
  <si>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</si>
  <si>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</si>
  <si>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</si>
  <si>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</si>
  <si>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</si>
  <si>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</si>
  <si>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</si>
  <si>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</si>
  <si>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</si>
  <si>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</si>
  <si>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</si>
  <si>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</si>
  <si>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</si>
  <si>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</si>
  <si>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</si>
  <si>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</si>
  <si>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</si>
  <si>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</si>
  <si>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</si>
  <si>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</si>
  <si>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</si>
  <si>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</si>
  <si>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</si>
  <si>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</si>
  <si>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</si>
  <si>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</si>
  <si>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</si>
  <si>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</si>
  <si>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</si>
  <si>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</si>
  <si>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</si>
  <si>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</si>
  <si>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</si>
  <si>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</si>
  <si>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</si>
  <si>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</si>
  <si>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</si>
  <si>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</si>
  <si>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</si>
  <si>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</si>
  <si>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</si>
  <si>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</si>
  <si>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</si>
  <si>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</si>
  <si>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</si>
  <si>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</si>
  <si>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</si>
  <si>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</si>
  <si>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</si>
  <si>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</si>
  <si>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</si>
  <si>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</si>
  <si>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</si>
  <si>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</si>
  <si>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</si>
  <si>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</si>
  <si>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</si>
  <si>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</si>
  <si>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</si>
  <si>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</si>
  <si>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</si>
  <si>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</si>
  <si>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</si>
  <si>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</si>
  <si>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</si>
  <si>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</si>
  <si>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</si>
  <si>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</si>
  <si>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</si>
  <si>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</si>
  <si>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</si>
  <si>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</si>
  <si>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</si>
  <si>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</si>
  <si>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</si>
  <si>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</si>
  <si>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</si>
  <si>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</si>
  <si>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</si>
  <si>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</si>
  <si>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</si>
  <si>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</si>
  <si>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</si>
  <si>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</si>
  <si>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</si>
  <si>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</si>
  <si>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</si>
  <si>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</si>
  <si>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</si>
  <si>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</si>
  <si>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</si>
  <si>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</si>
  <si>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</si>
  <si>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</si>
  <si>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</si>
  <si>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</si>
  <si>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</si>
  <si>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</si>
  <si>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</si>
  <si>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</si>
  <si>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</si>
  <si>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</si>
  <si>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</si>
  <si>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</si>
  <si>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</si>
  <si>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</si>
  <si>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</si>
  <si>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</si>
  <si>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</si>
  <si>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</si>
  <si>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</si>
  <si>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</si>
  <si>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</si>
  <si>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</si>
  <si>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</si>
  <si>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</si>
  <si>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</si>
  <si>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</si>
  <si>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</si>
  <si>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</si>
  <si>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</si>
  <si>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</si>
  <si>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</si>
  <si>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</si>
  <si>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</si>
  <si>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</si>
  <si>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</si>
  <si>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</si>
  <si>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</si>
  <si>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</si>
  <si>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</si>
  <si>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</si>
  <si>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</si>
  <si>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</si>
  <si>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</si>
  <si>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</si>
  <si>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</si>
  <si>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</si>
  <si>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</si>
  <si>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</si>
  <si>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</si>
  <si>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</si>
  <si>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</si>
  <si>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</si>
  <si>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</si>
  <si>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</si>
  <si>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</si>
  <si>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</si>
  <si>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</si>
  <si>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</si>
  <si>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</si>
  <si>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</si>
  <si>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</si>
  <si>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</si>
  <si>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</si>
  <si>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</si>
  <si>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</si>
  <si>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</si>
  <si>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</si>
  <si>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</si>
  <si>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</si>
  <si>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</si>
  <si>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</si>
  <si>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</si>
  <si>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</si>
  <si>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</si>
  <si>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</si>
  <si>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</si>
  <si>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</si>
  <si>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</si>
  <si>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</si>
  <si>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</si>
  <si>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</si>
  <si>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</si>
  <si>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</si>
  <si>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</si>
  <si>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</si>
  <si>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</si>
  <si>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</si>
  <si>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</si>
  <si>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</si>
  <si>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</si>
  <si>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</si>
  <si>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</si>
  <si>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</si>
  <si>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</si>
  <si>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</si>
  <si>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</si>
  <si>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</si>
  <si>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</si>
  <si>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</si>
  <si>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</si>
  <si>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</si>
  <si>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</si>
  <si>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</si>
  <si>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</si>
  <si>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</si>
  <si>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</si>
  <si>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</si>
  <si>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</si>
  <si>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</si>
  <si>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</si>
  <si>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</si>
  <si>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</si>
  <si>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</si>
  <si>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</si>
  <si>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</si>
  <si>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</si>
  <si>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</si>
  <si>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</si>
  <si>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</si>
  <si>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</si>
  <si>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</si>
  <si>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</si>
  <si>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</si>
  <si>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</si>
  <si>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</si>
  <si>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</si>
  <si>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</si>
  <si>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</si>
  <si>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</si>
  <si>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</si>
  <si>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</si>
  <si>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</si>
  <si>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</si>
  <si>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</si>
  <si>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</si>
  <si>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</si>
  <si>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</si>
  <si>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</si>
  <si>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</si>
  <si>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</si>
  <si>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</si>
  <si>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</si>
  <si>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</si>
  <si>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</si>
  <si>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</si>
  <si>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</si>
  <si>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</si>
  <si>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</si>
  <si>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</si>
  <si>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</si>
  <si>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</si>
  <si>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</si>
  <si>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</si>
  <si>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</si>
  <si>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</si>
  <si>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</si>
  <si>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</si>
  <si>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</si>
  <si>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</si>
  <si>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</si>
  <si>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</si>
  <si>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</si>
  <si>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</si>
  <si>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</si>
  <si>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</si>
  <si>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</si>
  <si>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</si>
  <si>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</si>
  <si>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</si>
  <si>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</si>
  <si>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</si>
  <si>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</si>
  <si>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</si>
  <si>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</si>
  <si>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</si>
  <si>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</si>
  <si>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</si>
  <si>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</si>
  <si>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</si>
  <si>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</si>
  <si>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</si>
  <si>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</si>
  <si>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</si>
  <si>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</si>
  <si>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</si>
  <si>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</si>
  <si>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</si>
  <si>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</si>
  <si>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</si>
  <si>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</si>
  <si>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</si>
  <si>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</si>
  <si>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</si>
  <si>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</si>
  <si>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</si>
  <si>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</si>
  <si>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</si>
  <si>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</si>
  <si>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</si>
  <si>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</si>
  <si>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</si>
  <si>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</si>
  <si>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</si>
  <si>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</si>
  <si>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</si>
  <si>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</si>
  <si>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</si>
  <si>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</si>
  <si>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</si>
  <si>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</si>
  <si>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</si>
  <si>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</si>
  <si>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</si>
  <si>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</si>
  <si>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</si>
  <si>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</si>
  <si>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</si>
  <si>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</si>
  <si>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</si>
  <si>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</si>
  <si>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</si>
  <si>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</si>
  <si>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</si>
  <si>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</si>
  <si>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</si>
  <si>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</si>
  <si>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</si>
  <si>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</si>
  <si>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</si>
  <si>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</si>
  <si>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</si>
  <si>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</si>
  <si>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</si>
  <si>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</si>
  <si>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</si>
  <si>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</si>
  <si>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</si>
  <si>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</si>
  <si>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</si>
  <si>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</si>
  <si>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</si>
  <si>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</si>
  <si>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</si>
  <si>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</si>
  <si>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</si>
  <si>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</si>
  <si>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</si>
  <si>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</si>
  <si>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</si>
  <si>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</si>
  <si>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</si>
  <si>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</si>
  <si>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</si>
  <si>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</si>
  <si>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</si>
  <si>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</si>
  <si>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</si>
  <si>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</si>
  <si>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</si>
  <si>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</si>
  <si>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</si>
  <si>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</si>
  <si>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</si>
  <si>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</si>
  <si>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</si>
  <si>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</si>
  <si>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</si>
  <si>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</si>
  <si>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</si>
  <si>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</si>
  <si>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</si>
  <si>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</si>
  <si>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</si>
  <si>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</si>
  <si>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</si>
  <si>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</si>
  <si>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</si>
  <si>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</si>
  <si>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</si>
  <si>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</si>
  <si>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</si>
  <si>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</si>
  <si>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</si>
  <si>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</si>
  <si>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</si>
  <si>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</si>
  <si>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</si>
  <si>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</si>
  <si>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</si>
  <si>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</si>
  <si>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</si>
  <si>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</si>
  <si>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</si>
  <si>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</si>
  <si>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</si>
  <si>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</si>
  <si>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</si>
  <si>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</si>
  <si>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</si>
  <si>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</si>
  <si>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</si>
  <si>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</si>
  <si>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</si>
  <si>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</si>
  <si>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</si>
  <si>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</si>
  <si>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</si>
  <si>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</si>
  <si>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</si>
  <si>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</si>
  <si>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</si>
  <si>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</si>
  <si>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</si>
  <si>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</si>
  <si>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</si>
  <si>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</si>
  <si>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</si>
  <si>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</si>
  <si>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</si>
  <si>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</si>
  <si>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</si>
  <si>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</si>
  <si>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</si>
  <si>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</si>
  <si>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</si>
  <si>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</si>
  <si>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</si>
  <si>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</si>
  <si>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</si>
  <si>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</si>
  <si>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</si>
  <si>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</si>
  <si>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</si>
  <si>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</si>
  <si>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</si>
  <si>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</si>
  <si>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</si>
  <si>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</si>
  <si>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</si>
  <si>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</si>
  <si>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</si>
  <si>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</si>
  <si>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</si>
  <si>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</si>
  <si>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</si>
  <si>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</si>
  <si>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</si>
  <si>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</si>
  <si>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</si>
  <si>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</si>
  <si>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</si>
  <si>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</si>
  <si>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</si>
  <si>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</si>
  <si>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</si>
  <si>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</si>
  <si>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</si>
  <si>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</si>
  <si>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</si>
  <si>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</si>
  <si>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</si>
  <si>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</si>
  <si>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</si>
  <si>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</si>
  <si>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</si>
  <si>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</si>
  <si>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</si>
  <si>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</si>
  <si>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</si>
  <si>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</si>
  <si>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</si>
  <si>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</si>
  <si>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</si>
  <si>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</si>
  <si>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</si>
  <si>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</si>
  <si>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</si>
  <si>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</si>
  <si>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</si>
  <si>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</si>
  <si>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</si>
  <si>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</si>
  <si>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</si>
  <si>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</si>
  <si>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</si>
  <si>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</si>
  <si>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</si>
  <si>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</si>
  <si>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</si>
  <si>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</si>
  <si>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</si>
  <si>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</si>
  <si>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</si>
  <si>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</si>
  <si>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</si>
  <si>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</si>
  <si>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</si>
  <si>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</si>
  <si>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</si>
  <si>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</si>
  <si>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</si>
  <si>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</si>
  <si>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</si>
  <si>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</si>
  <si>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</si>
  <si>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</si>
  <si>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</si>
  <si>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</si>
  <si>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</si>
  <si>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</si>
  <si>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</si>
  <si>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</si>
  <si>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</si>
  <si>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</si>
  <si>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</si>
  <si>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</si>
  <si>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</si>
  <si>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</si>
  <si>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</si>
  <si>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</si>
  <si>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</si>
  <si>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</si>
  <si>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</si>
  <si>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</si>
  <si>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</si>
  <si>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</si>
  <si>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</si>
  <si>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</si>
  <si>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</si>
  <si>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</si>
  <si>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</si>
  <si>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</si>
  <si>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</si>
  <si>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</si>
  <si>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</si>
  <si>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</si>
  <si>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</si>
  <si>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</si>
  <si>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</si>
  <si>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</si>
  <si>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</si>
  <si>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</si>
  <si>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</si>
  <si>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</si>
  <si>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</si>
  <si>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</si>
  <si>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</si>
  <si>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</si>
  <si>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</si>
  <si>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</si>
  <si>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</si>
  <si>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</si>
  <si>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</si>
  <si>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</si>
  <si>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</si>
  <si>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</si>
  <si>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</si>
  <si>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</si>
  <si>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</si>
  <si>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</si>
  <si>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</si>
  <si>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</si>
  <si>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</si>
  <si>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</si>
  <si>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</si>
  <si>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</si>
  <si>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</si>
  <si>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</si>
  <si>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</si>
  <si>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</si>
  <si>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</si>
  <si>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</si>
  <si>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</si>
  <si>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</si>
  <si>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</si>
  <si>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</si>
  <si>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</si>
  <si>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</si>
  <si>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</si>
  <si>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</si>
  <si>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</si>
  <si>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</si>
  <si>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</si>
  <si>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</si>
  <si>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</si>
  <si>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</si>
  <si>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</si>
  <si>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</si>
  <si>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</si>
  <si>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</si>
  <si>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</si>
  <si>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</si>
  <si>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</si>
  <si>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</si>
  <si>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</si>
  <si>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</si>
  <si>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</si>
  <si>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</si>
  <si>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</si>
  <si>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</si>
  <si>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</si>
  <si>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</si>
  <si>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</si>
  <si>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</si>
  <si>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</si>
  <si>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</si>
  <si>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</si>
  <si>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</si>
  <si>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</si>
  <si>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</si>
  <si>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</si>
  <si>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</si>
  <si>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</si>
  <si>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</si>
  <si>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</si>
  <si>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</si>
  <si>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</si>
  <si>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</si>
  <si>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</si>
  <si>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</si>
  <si>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</si>
  <si>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</si>
  <si>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</si>
  <si>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</si>
  <si>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</si>
  <si>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</si>
  <si>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</si>
  <si>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</si>
  <si>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</si>
  <si>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</si>
  <si>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</si>
  <si>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</si>
  <si>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</si>
  <si>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</si>
  <si>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</si>
  <si>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</si>
  <si>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</si>
  <si>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</si>
  <si>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</si>
  <si>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</si>
  <si>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</si>
  <si>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</si>
  <si>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</si>
  <si>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</si>
  <si>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</si>
  <si>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</si>
  <si>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</si>
  <si>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</si>
  <si>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</si>
  <si>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</si>
  <si>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</si>
  <si>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</si>
  <si>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</si>
  <si>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</si>
  <si>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</si>
  <si>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</si>
  <si>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</si>
  <si>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</si>
  <si>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</si>
  <si>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</si>
  <si>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</si>
  <si>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</si>
  <si>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</si>
  <si>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</si>
  <si>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</si>
  <si>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</si>
  <si>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</si>
  <si>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</si>
  <si>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</si>
  <si>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</si>
  <si>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</si>
  <si>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</si>
  <si>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</si>
  <si>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</si>
  <si>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</si>
  <si>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</si>
  <si>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</si>
  <si>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</si>
  <si>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</si>
  <si>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</si>
  <si>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</si>
  <si>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</si>
  <si>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</si>
  <si>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</si>
  <si>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</si>
  <si>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</si>
  <si>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</si>
  <si>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</si>
  <si>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</si>
  <si>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</si>
  <si>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</si>
  <si>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</si>
  <si>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</si>
  <si>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</si>
  <si>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</si>
  <si>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</si>
  <si>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</si>
  <si>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</si>
  <si>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</si>
  <si>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</si>
  <si>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</si>
  <si>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</si>
  <si>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</si>
  <si>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</si>
  <si>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</si>
  <si>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</si>
  <si>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</si>
  <si>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</si>
  <si>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</si>
  <si>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</si>
  <si>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</si>
  <si>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</si>
  <si>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</si>
  <si>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</si>
  <si>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</si>
  <si>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</si>
  <si>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</si>
  <si>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</si>
  <si>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</si>
  <si>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</si>
  <si>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</si>
  <si>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</si>
  <si>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</si>
  <si>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</si>
  <si>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</si>
  <si>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</si>
  <si>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</si>
  <si>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</si>
  <si>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</si>
  <si>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</si>
  <si>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</si>
  <si>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</si>
  <si>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</si>
  <si>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</si>
  <si>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</si>
  <si>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</si>
  <si>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</si>
  <si>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</si>
  <si>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</si>
  <si>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</si>
  <si>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</si>
  <si>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</si>
  <si>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</si>
  <si>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</si>
  <si>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</si>
  <si>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</si>
  <si>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</si>
  <si>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</si>
  <si>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</si>
  <si>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</si>
  <si>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</si>
  <si>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</si>
  <si>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</si>
  <si>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</si>
  <si>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</si>
  <si>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</si>
  <si>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</si>
  <si>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</si>
  <si>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</si>
  <si>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</si>
  <si>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</si>
  <si>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</si>
  <si>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</si>
  <si>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</si>
  <si>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</si>
  <si>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</si>
  <si>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</si>
  <si>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</si>
  <si>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</si>
  <si>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</si>
  <si>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</si>
  <si>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</si>
  <si>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</si>
  <si>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</si>
  <si>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</si>
  <si>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</si>
  <si>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</si>
  <si>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</si>
  <si>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</si>
  <si>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</si>
  <si>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</si>
  <si>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</si>
  <si>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</si>
  <si>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</si>
  <si>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</si>
  <si>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</si>
  <si>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</si>
  <si>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</si>
  <si>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</si>
  <si>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</si>
  <si>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</si>
  <si>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</si>
  <si>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</si>
  <si>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</si>
  <si>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</si>
  <si>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</si>
  <si>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</si>
  <si>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</si>
  <si>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</si>
  <si>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</si>
  <si>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</si>
  <si>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</si>
  <si>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</si>
  <si>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</si>
  <si>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</si>
  <si>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</si>
  <si>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</si>
  <si>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</si>
  <si>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</si>
  <si>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</si>
  <si>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</si>
  <si>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</si>
  <si>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</si>
  <si>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</si>
  <si>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</si>
  <si>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</si>
  <si>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</si>
  <si>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</si>
  <si>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</si>
  <si>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</si>
  <si>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</si>
  <si>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</si>
  <si>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</si>
  <si>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</si>
  <si>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</si>
  <si>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</si>
  <si>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</si>
  <si>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</si>
  <si>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</si>
  <si>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</si>
  <si>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</si>
  <si>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</si>
  <si>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</si>
  <si>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</si>
  <si>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</si>
  <si>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</si>
  <si>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</si>
  <si>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</si>
  <si>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</si>
  <si>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</si>
  <si>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</si>
  <si>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</si>
  <si>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</si>
  <si>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</si>
  <si>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</si>
  <si>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</si>
  <si>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</si>
  <si>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</si>
  <si>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</si>
  <si>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</si>
  <si>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</si>
  <si>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</si>
  <si>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</si>
  <si>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</si>
  <si>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</si>
  <si>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</si>
  <si>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</si>
  <si>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</si>
  <si>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</si>
  <si>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</si>
  <si>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</si>
  <si>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</si>
  <si>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</si>
  <si>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</si>
  <si>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</si>
  <si>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</si>
  <si>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</si>
  <si>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</si>
  <si>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</si>
  <si>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</si>
  <si>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</si>
  <si>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</si>
  <si>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</si>
  <si>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</si>
  <si>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</si>
  <si>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</si>
  <si>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</si>
  <si>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</si>
  <si>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</si>
  <si>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</si>
  <si>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</si>
  <si>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</si>
  <si>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</si>
  <si>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</si>
  <si>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</si>
  <si>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</si>
  <si>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</si>
  <si>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</si>
  <si>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</si>
  <si>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</si>
  <si>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</si>
  <si>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</si>
  <si>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</si>
  <si>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</si>
  <si>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</si>
  <si>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</si>
  <si>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</si>
  <si>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</si>
  <si>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</si>
  <si>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</si>
  <si>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</si>
  <si>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</si>
  <si>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</si>
  <si>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</si>
  <si>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</si>
  <si>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</si>
  <si>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</si>
  <si>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</si>
  <si>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</si>
  <si>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</si>
  <si>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</si>
  <si>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</si>
  <si>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</si>
  <si>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</si>
  <si>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</si>
  <si>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</si>
  <si>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</si>
  <si>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</si>
  <si>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</si>
  <si>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</si>
  <si>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</si>
  <si>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</si>
  <si>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</si>
  <si>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</si>
  <si>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</si>
  <si>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</si>
  <si>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</si>
  <si>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</si>
  <si>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</si>
  <si>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</si>
  <si>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</si>
  <si>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</si>
  <si>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</si>
  <si>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</si>
  <si>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</si>
  <si>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</si>
  <si>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</si>
  <si>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</si>
  <si>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</si>
  <si>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</si>
  <si>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</si>
  <si>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</si>
  <si>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</si>
  <si>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</si>
  <si>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</si>
  <si>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</si>
  <si>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</si>
  <si>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</si>
  <si>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</si>
  <si>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</si>
  <si>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</si>
  <si>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</si>
  <si>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</si>
  <si>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</si>
  <si>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</si>
  <si>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</si>
  <si>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</si>
  <si>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</si>
  <si>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</si>
  <si>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</si>
  <si>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</si>
  <si>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</si>
  <si>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</si>
  <si>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</si>
  <si>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</si>
  <si>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</si>
  <si>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</si>
  <si>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</si>
  <si>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</si>
  <si>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</si>
  <si>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</si>
  <si>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</si>
  <si>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</si>
  <si>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</si>
  <si>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</si>
  <si>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</si>
  <si>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</si>
  <si>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</si>
  <si>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</si>
  <si>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</si>
  <si>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</si>
  <si>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</si>
  <si>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</si>
  <si>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</si>
  <si>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</si>
  <si>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</si>
  <si>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</si>
  <si>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</si>
  <si>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</si>
  <si>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</si>
  <si>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</si>
  <si>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</si>
  <si>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</si>
  <si>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</si>
  <si>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</si>
  <si>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</si>
  <si>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</si>
  <si>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</si>
  <si>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</si>
  <si>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</si>
  <si>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</si>
  <si>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</si>
  <si>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</si>
  <si>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</si>
  <si>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</si>
  <si>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</si>
  <si>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</si>
  <si>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</si>
  <si>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</si>
  <si>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</si>
  <si>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</si>
  <si>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</si>
  <si>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</si>
  <si>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</si>
  <si>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</si>
  <si>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</si>
  <si>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</si>
  <si>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</si>
  <si>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</si>
  <si>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</si>
  <si>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</si>
  <si>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</si>
  <si>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</si>
  <si>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</si>
  <si>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</si>
  <si>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</si>
  <si>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</si>
  <si>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</si>
  <si>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</si>
  <si>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</si>
  <si>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</si>
  <si>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</si>
  <si>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</si>
  <si>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</si>
  <si>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</si>
  <si>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</si>
  <si>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</si>
  <si>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</si>
  <si>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</si>
  <si>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</si>
  <si>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</si>
  <si>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</si>
  <si>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</si>
  <si>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</si>
  <si>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</si>
  <si>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</si>
  <si>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</si>
  <si>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</si>
  <si>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</si>
  <si>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</si>
  <si>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</si>
  <si>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</si>
  <si>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</si>
  <si>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</si>
  <si>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</si>
  <si>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</si>
  <si>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</si>
  <si>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</si>
  <si>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</si>
  <si>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</si>
  <si>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</si>
  <si>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</si>
  <si>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</si>
  <si>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</si>
  <si>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</si>
  <si>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</si>
  <si>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</si>
  <si>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</si>
  <si>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</si>
  <si>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</si>
  <si>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</si>
  <si>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</si>
  <si>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</si>
  <si>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</si>
  <si>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</si>
  <si>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</si>
  <si>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</si>
  <si>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</si>
  <si>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</si>
  <si>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</si>
  <si>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</si>
  <si>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</si>
  <si>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</si>
  <si>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</si>
  <si>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</si>
  <si>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</si>
  <si>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</si>
  <si>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</si>
  <si>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</si>
  <si>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</si>
  <si>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</si>
  <si>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</si>
  <si>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</si>
  <si>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</si>
  <si>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</si>
  <si>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</si>
  <si>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</si>
  <si>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</si>
  <si>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</si>
  <si>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</si>
  <si>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</si>
  <si>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</si>
  <si>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</si>
  <si>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</si>
  <si>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</si>
  <si>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</si>
  <si>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</si>
  <si>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</si>
  <si>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</si>
  <si>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</si>
  <si>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</si>
  <si>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</si>
  <si>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</si>
  <si>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</si>
  <si>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</si>
  <si>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</si>
  <si>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</si>
  <si>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</si>
  <si>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</si>
  <si>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</si>
  <si>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</si>
  <si>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</si>
  <si>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</si>
  <si>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</si>
  <si>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</si>
  <si>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</si>
  <si>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</si>
  <si>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</si>
  <si>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</si>
  <si>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</si>
  <si>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</si>
  <si>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</si>
  <si>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</si>
  <si>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</si>
  <si>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</si>
  <si>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</si>
  <si>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</si>
  <si>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</si>
  <si>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</si>
  <si>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</si>
  <si>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</si>
  <si>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</si>
  <si>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</si>
  <si>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</si>
  <si>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</si>
  <si>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</si>
  <si>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</si>
  <si>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</si>
  <si>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</si>
  <si>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</si>
  <si>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</si>
  <si>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</si>
  <si>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</si>
  <si>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</si>
  <si>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</si>
  <si>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</si>
  <si>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</si>
  <si>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</si>
  <si>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</si>
  <si>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</si>
  <si>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</si>
  <si>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</si>
  <si>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</si>
  <si>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</si>
  <si>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</si>
  <si>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</si>
  <si>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</si>
  <si>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</si>
  <si>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</si>
  <si>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</si>
  <si>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</si>
  <si>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</si>
  <si>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</si>
  <si>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</si>
  <si>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</si>
  <si>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</si>
  <si>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</si>
  <si>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</si>
  <si>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</si>
  <si>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</si>
  <si>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</si>
  <si>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</si>
  <si>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</si>
  <si>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</si>
  <si>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</si>
  <si>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</si>
  <si>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</si>
  <si>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</si>
  <si>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</si>
  <si>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</si>
  <si>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</si>
  <si>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</si>
  <si>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</si>
  <si>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</si>
  <si>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</si>
  <si>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</si>
  <si>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</si>
  <si>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</si>
  <si>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</si>
  <si>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</si>
  <si>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</si>
  <si>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</si>
  <si>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</si>
  <si>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</si>
  <si>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</si>
  <si>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</si>
  <si>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</si>
  <si>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</si>
  <si>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</si>
  <si>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</si>
  <si>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</si>
  <si>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</si>
  <si>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</si>
  <si>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</si>
  <si>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</si>
  <si>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</si>
  <si>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</si>
  <si>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</si>
  <si>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</si>
  <si>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</si>
  <si>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</si>
  <si>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</si>
  <si>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</si>
  <si>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</si>
  <si>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</si>
  <si>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</si>
  <si>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</si>
  <si>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</si>
  <si>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</si>
  <si>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</si>
  <si>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</si>
  <si>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</si>
  <si>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</si>
  <si>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</si>
  <si>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</si>
  <si>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</si>
  <si>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</si>
  <si>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</si>
  <si>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</si>
  <si>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</si>
  <si>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</si>
  <si>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</si>
  <si>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</si>
  <si>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</si>
  <si>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</si>
  <si>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</si>
  <si>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</si>
  <si>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</si>
  <si>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</si>
  <si>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</si>
  <si>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</si>
  <si>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</si>
  <si>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</si>
  <si>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</si>
  <si>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</si>
  <si>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</si>
  <si>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</si>
  <si>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</si>
  <si>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</si>
  <si>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</si>
  <si>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</si>
  <si>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</si>
  <si>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</si>
  <si>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</si>
  <si>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</si>
  <si>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</si>
  <si>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</si>
  <si>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</si>
  <si>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</si>
  <si>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</si>
  <si>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</si>
  <si>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</si>
  <si>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</si>
  <si>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</si>
  <si>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</si>
  <si>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</si>
  <si>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</si>
  <si>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</si>
  <si>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</si>
  <si>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</si>
  <si>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</si>
  <si>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</si>
  <si>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</si>
  <si>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</si>
  <si>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</si>
  <si>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</si>
  <si>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</si>
  <si>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</si>
  <si>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</si>
  <si>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</si>
  <si>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</si>
  <si>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</si>
  <si>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</si>
  <si>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</si>
  <si>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</si>
  <si>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</si>
  <si>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</si>
  <si>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</si>
  <si>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</si>
  <si>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</si>
  <si>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</si>
  <si>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</si>
  <si>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</si>
  <si>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</si>
  <si>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</si>
  <si>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</si>
  <si>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</si>
  <si>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</si>
  <si>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</si>
  <si>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</si>
  <si>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</si>
  <si>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</si>
  <si>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</si>
  <si>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</si>
  <si>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</si>
  <si>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</si>
  <si>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</si>
  <si>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</si>
  <si>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</si>
  <si>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</si>
  <si>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</si>
  <si>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</si>
  <si>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</si>
  <si>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</si>
  <si>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</si>
  <si>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</si>
  <si>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</si>
  <si>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</si>
  <si>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</si>
  <si>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</si>
  <si>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</si>
  <si>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</si>
  <si>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</si>
  <si>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</si>
  <si>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</si>
  <si>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</si>
  <si>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</si>
  <si>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</si>
  <si>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</si>
  <si>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</si>
  <si>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</si>
  <si>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</si>
  <si>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</si>
  <si>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</si>
  <si>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</si>
  <si>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</si>
  <si>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</si>
  <si>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</si>
  <si>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</si>
  <si>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</si>
  <si>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</si>
  <si>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</si>
  <si>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</si>
  <si>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</si>
  <si>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</si>
  <si>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</si>
  <si>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</si>
  <si>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</si>
  <si>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</si>
  <si>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</si>
  <si>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</si>
  <si>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</si>
  <si>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</si>
  <si>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</si>
  <si>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</si>
  <si>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</si>
  <si>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</si>
  <si>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</si>
  <si>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</si>
  <si>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</si>
  <si>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</si>
  <si>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</si>
  <si>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</si>
  <si>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</si>
  <si>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</si>
  <si>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</si>
  <si>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</si>
  <si>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</si>
  <si>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</si>
  <si>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</si>
  <si>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</si>
  <si>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</si>
  <si>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</si>
  <si>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</si>
  <si>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</si>
  <si>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</si>
  <si>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</si>
  <si>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</si>
  <si>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</si>
  <si>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</si>
  <si>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</si>
  <si>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</si>
  <si>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</si>
  <si>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</si>
  <si>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</si>
  <si>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</si>
  <si>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</si>
  <si>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</si>
  <si>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</si>
  <si>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</si>
  <si>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</si>
  <si>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</si>
  <si>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</si>
  <si>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</si>
  <si>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</si>
  <si>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</si>
  <si>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</si>
  <si>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</si>
  <si>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</si>
  <si>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</si>
  <si>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</si>
  <si>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</si>
  <si>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</si>
  <si>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</si>
  <si>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</si>
  <si>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</si>
  <si>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</si>
  <si>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</si>
  <si>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</si>
  <si>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</si>
  <si>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</si>
  <si>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</si>
  <si>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</si>
  <si>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</si>
  <si>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</si>
  <si>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</si>
  <si>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</si>
  <si>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</si>
  <si>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</si>
  <si>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</si>
  <si>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</si>
  <si>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</si>
  <si>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</si>
  <si>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</si>
  <si>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</si>
  <si>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</si>
  <si>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</si>
  <si>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</si>
  <si>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</si>
  <si>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</si>
  <si>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</si>
  <si>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</si>
  <si>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</si>
  <si>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</si>
  <si>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</si>
  <si>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</si>
  <si>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</si>
  <si>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</si>
  <si>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</si>
  <si>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</si>
  <si>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</si>
  <si>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</si>
  <si>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</si>
  <si>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</si>
  <si>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</si>
  <si>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</si>
  <si>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</si>
  <si>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</si>
  <si>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</si>
  <si>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</si>
  <si>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</si>
  <si>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</si>
  <si>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</si>
  <si>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</si>
  <si>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</si>
  <si>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</si>
  <si>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</si>
  <si>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</si>
  <si>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</si>
  <si>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</si>
  <si>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</si>
  <si>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</si>
  <si>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</si>
  <si>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</si>
  <si>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</si>
  <si>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</si>
  <si>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</si>
  <si>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</si>
  <si>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</si>
  <si>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</si>
  <si>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</si>
  <si>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</si>
  <si>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</si>
  <si>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</si>
  <si>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</si>
  <si>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</si>
  <si>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</si>
  <si>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</si>
  <si>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</si>
  <si>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</si>
  <si>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</si>
  <si>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</si>
  <si>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</si>
  <si>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</si>
  <si>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</si>
  <si>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</si>
  <si>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</si>
  <si>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</si>
  <si>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</si>
  <si>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</si>
  <si>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</si>
  <si>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</si>
  <si>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</si>
  <si>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</si>
  <si>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</si>
  <si>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</si>
  <si>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</si>
  <si>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</si>
  <si>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</si>
  <si>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</si>
  <si>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</si>
  <si>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</si>
  <si>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</si>
  <si>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</si>
  <si>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</si>
  <si>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</si>
  <si>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</si>
  <si>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</si>
  <si>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</si>
  <si>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</si>
  <si>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</si>
  <si>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</si>
  <si>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</si>
  <si>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</si>
  <si>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</si>
  <si>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</si>
  <si>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</si>
  <si>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</si>
  <si>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</si>
  <si>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</si>
  <si>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</si>
  <si>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</si>
  <si>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</si>
  <si>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</si>
  <si>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</si>
  <si>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</si>
  <si>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</si>
  <si>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</si>
  <si>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</si>
  <si>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</si>
  <si>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</si>
  <si>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</si>
  <si>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</si>
  <si>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</si>
  <si>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</si>
  <si>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</si>
  <si>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</si>
  <si>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</si>
  <si>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</si>
  <si>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</si>
  <si>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</si>
  <si>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</si>
  <si>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</si>
  <si>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</si>
  <si>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</si>
  <si>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</si>
  <si>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</si>
  <si>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</si>
  <si>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</si>
  <si>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</si>
  <si>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</si>
  <si>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</si>
  <si>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</si>
  <si>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</si>
  <si>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</si>
  <si>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</si>
  <si>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</si>
  <si>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</si>
  <si>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</si>
  <si>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</si>
  <si>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</si>
  <si>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</si>
  <si>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</si>
  <si>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</si>
  <si>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</si>
  <si>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</si>
  <si>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</si>
  <si>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</si>
  <si>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</si>
  <si>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</si>
  <si>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</si>
  <si>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</si>
  <si>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</si>
  <si>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</si>
  <si>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</si>
  <si>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</si>
  <si>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</si>
  <si>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</si>
  <si>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</si>
  <si>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</si>
  <si>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</si>
  <si>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</si>
  <si>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</si>
  <si>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</si>
  <si>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</si>
  <si>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</si>
  <si>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</si>
  <si>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</si>
  <si>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</si>
  <si>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</si>
  <si>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</si>
  <si>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</si>
  <si>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</si>
  <si>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</si>
  <si>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</si>
  <si>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</si>
  <si>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</si>
  <si>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</si>
  <si>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</si>
  <si>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</si>
  <si>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</si>
  <si>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</si>
  <si>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</si>
  <si>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</si>
  <si>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</si>
  <si>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</si>
  <si>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</si>
  <si>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</si>
  <si>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</si>
  <si>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</si>
  <si>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</si>
  <si>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</si>
  <si>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</si>
  <si>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</si>
  <si>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</si>
  <si>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</si>
  <si>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</si>
  <si>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</si>
  <si>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</si>
  <si>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</si>
  <si>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</si>
  <si>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</si>
  <si>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</si>
  <si>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</si>
  <si>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</si>
  <si>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</si>
  <si>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</si>
  <si>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</si>
  <si>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</si>
  <si>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</si>
  <si>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</si>
  <si>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</si>
  <si>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</si>
  <si>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</si>
  <si>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</si>
  <si>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</si>
  <si>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</si>
  <si>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</si>
  <si>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</si>
  <si>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</si>
  <si>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</si>
  <si>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</si>
  <si>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</si>
  <si>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</si>
  <si>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</si>
  <si>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</si>
  <si>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</si>
  <si>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</si>
  <si>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</si>
  <si>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</si>
  <si>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</si>
  <si>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</si>
  <si>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</si>
  <si>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</si>
  <si>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</si>
  <si>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</si>
  <si>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</si>
  <si>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</si>
  <si>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</si>
  <si>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</si>
  <si>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</si>
  <si>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</si>
  <si>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</si>
  <si>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</si>
  <si>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</si>
  <si>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</si>
  <si>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</si>
  <si>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</si>
  <si>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</si>
  <si>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</si>
  <si>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</si>
  <si>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</si>
  <si>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</si>
  <si>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</si>
  <si>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</si>
  <si>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</si>
  <si>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</si>
  <si>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</si>
  <si>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</si>
  <si>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</si>
  <si>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</si>
  <si>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</si>
  <si>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</si>
  <si>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</si>
  <si>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</si>
  <si>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</si>
  <si>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</si>
  <si>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</si>
  <si>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</si>
  <si>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</si>
  <si>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</si>
  <si>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</si>
  <si>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</si>
  <si>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</si>
  <si>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</si>
  <si>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</si>
  <si>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</si>
  <si>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</si>
  <si>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</si>
  <si>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</si>
  <si>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</si>
  <si>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</si>
  <si>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</si>
  <si>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</si>
  <si>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</si>
  <si>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</si>
  <si>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</si>
  <si>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</si>
  <si>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</si>
  <si>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</si>
  <si>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</si>
  <si>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</si>
  <si>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</si>
  <si>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</si>
  <si>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</si>
  <si>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</si>
  <si>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</si>
  <si>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</si>
  <si>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</si>
  <si>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</si>
  <si>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</si>
  <si>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</si>
  <si>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</si>
  <si>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</si>
  <si>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</si>
  <si>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</si>
  <si>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</si>
  <si>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</si>
  <si>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</si>
  <si>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</si>
  <si>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</si>
  <si>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</si>
  <si>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</si>
  <si>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</si>
  <si>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</si>
  <si>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</si>
  <si>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</si>
  <si>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</si>
  <si>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</si>
  <si>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</si>
  <si>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</si>
  <si>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</si>
  <si>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</si>
  <si>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</si>
  <si>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</si>
  <si>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</si>
  <si>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</si>
  <si>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</si>
  <si>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</si>
  <si>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</si>
  <si>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</si>
  <si>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</si>
  <si>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</si>
  <si>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</si>
  <si>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</si>
  <si>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</si>
  <si>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</si>
  <si>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</si>
  <si>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</si>
  <si>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</si>
  <si>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</si>
  <si>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</si>
  <si>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</si>
  <si>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</si>
  <si>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</si>
  <si>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</si>
  <si>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</si>
  <si>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</si>
  <si>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</si>
  <si>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</si>
  <si>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</si>
  <si>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</si>
  <si>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</si>
  <si>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</si>
  <si>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</si>
  <si>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</si>
  <si>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</si>
  <si>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</si>
  <si>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</si>
  <si>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</si>
  <si>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</si>
  <si>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</si>
  <si>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</si>
  <si>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</si>
  <si>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</si>
  <si>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</si>
  <si>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</si>
  <si>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</si>
  <si>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</si>
  <si>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</si>
  <si>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</si>
  <si>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</si>
  <si>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</si>
  <si>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</si>
  <si>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</si>
  <si>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</si>
  <si>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</si>
  <si>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</si>
  <si>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</si>
  <si>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</si>
  <si>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</si>
  <si>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</si>
  <si>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</si>
  <si>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</si>
  <si>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</si>
  <si>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</si>
  <si>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</si>
  <si>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</si>
  <si>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</si>
  <si>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</si>
  <si>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</si>
  <si>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</si>
  <si>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</si>
  <si>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</si>
  <si>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</si>
  <si>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</si>
  <si>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</si>
  <si>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</si>
  <si>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</si>
  <si>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</si>
  <si>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</si>
  <si>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</si>
  <si>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</si>
  <si>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</si>
  <si>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</si>
  <si>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</si>
  <si>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</si>
  <si>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</si>
  <si>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</si>
  <si>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</si>
  <si>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</si>
  <si>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</si>
  <si>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</si>
  <si>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</si>
  <si>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</si>
  <si>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</si>
  <si>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</si>
  <si>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</si>
  <si>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</si>
  <si>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</si>
  <si>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</si>
  <si>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</si>
  <si>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</si>
  <si>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</si>
  <si>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</si>
  <si>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</si>
  <si>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</si>
  <si>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</si>
  <si>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</si>
  <si>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</si>
  <si>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</si>
  <si>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</si>
  <si>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</si>
  <si>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</si>
  <si>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</si>
  <si>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</si>
  <si>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</si>
  <si>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</si>
  <si>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</si>
  <si>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</si>
  <si>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</si>
  <si>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</si>
  <si>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</si>
  <si>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</si>
  <si>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</si>
  <si>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</si>
  <si>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</si>
  <si>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</si>
  <si>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</si>
  <si>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</si>
  <si>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</si>
  <si>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</si>
  <si>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</si>
  <si>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</si>
  <si>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</si>
  <si>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</si>
  <si>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</si>
  <si>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</si>
  <si>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</si>
  <si>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</si>
  <si>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</si>
  <si>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</si>
  <si>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</si>
  <si>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</si>
  <si>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</si>
  <si>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</si>
  <si>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</si>
  <si>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</si>
  <si>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</si>
  <si>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</si>
  <si>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</si>
  <si>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</si>
  <si>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</si>
  <si>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</si>
  <si>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</si>
  <si>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</si>
  <si>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</si>
  <si>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</si>
  <si>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</si>
  <si>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</si>
  <si>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</si>
  <si>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</si>
  <si>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</si>
  <si>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</si>
  <si>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</si>
  <si>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</si>
  <si>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</si>
  <si>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</si>
  <si>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</si>
  <si>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</si>
  <si>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</si>
  <si>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</si>
  <si>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</si>
  <si>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</si>
  <si>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</si>
  <si>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</si>
  <si>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</si>
  <si>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</si>
  <si>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</si>
  <si>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</si>
  <si>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</si>
  <si>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</si>
  <si>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</si>
  <si>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</si>
  <si>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</si>
  <si>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</si>
  <si>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</si>
  <si>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</si>
  <si>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</si>
  <si>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</si>
  <si>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</si>
  <si>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</si>
  <si>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</si>
  <si>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</si>
  <si>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</si>
  <si>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</si>
  <si>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</si>
  <si>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</si>
  <si>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</si>
  <si>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</si>
  <si>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</si>
  <si>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</si>
  <si>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</si>
  <si>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</si>
  <si>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</si>
  <si>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</si>
  <si>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</si>
  <si>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</si>
  <si>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</si>
  <si>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</si>
  <si>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</si>
  <si>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</si>
  <si>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</si>
  <si>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</si>
  <si>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</si>
  <si>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</si>
  <si>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</si>
  <si>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</si>
  <si>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</si>
  <si>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</si>
  <si>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</si>
  <si>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</si>
  <si>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</si>
  <si>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</si>
  <si>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</si>
  <si>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</si>
  <si>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</si>
  <si>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</si>
  <si>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</si>
  <si>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</si>
  <si>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</si>
  <si>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</si>
  <si>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</si>
  <si>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</si>
  <si>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</si>
  <si>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</si>
  <si>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</si>
  <si>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</si>
  <si>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</si>
  <si>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</si>
  <si>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</si>
  <si>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</si>
  <si>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</si>
  <si>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</si>
  <si>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</si>
  <si>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</si>
  <si>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</si>
  <si>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</si>
  <si>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</si>
  <si>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</si>
  <si>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</si>
  <si>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</si>
  <si>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</si>
  <si>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</si>
  <si>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</si>
  <si>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</si>
  <si>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</si>
  <si>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</si>
  <si>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</si>
  <si>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</si>
  <si>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</si>
  <si>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</si>
  <si>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</si>
  <si>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</si>
  <si>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</si>
  <si>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</si>
  <si>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</si>
  <si>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</si>
  <si>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</si>
  <si>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</si>
  <si>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</si>
  <si>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</si>
  <si>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</si>
  <si>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</si>
  <si>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</si>
  <si>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</si>
  <si>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</si>
  <si>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</si>
  <si>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</si>
  <si>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</si>
  <si>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</si>
  <si>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</si>
  <si>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</si>
  <si>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</si>
  <si>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</si>
  <si>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</si>
  <si>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</si>
  <si>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</si>
  <si>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</si>
  <si>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</si>
  <si>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</si>
  <si>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</si>
  <si>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</si>
  <si>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</si>
  <si>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</si>
  <si>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</si>
  <si>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</si>
  <si>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</si>
  <si>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</si>
  <si>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</si>
  <si>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</si>
  <si>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</si>
  <si>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</si>
  <si>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</si>
  <si>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</si>
  <si>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</si>
  <si>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</si>
  <si>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</si>
  <si>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</si>
  <si>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</si>
  <si>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</si>
  <si>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</si>
  <si>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</si>
  <si>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</si>
  <si>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</si>
  <si>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</si>
  <si>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</si>
  <si>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</si>
  <si>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</si>
  <si>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</si>
  <si>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</si>
  <si>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</si>
  <si>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</si>
  <si>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</si>
  <si>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</si>
  <si>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</si>
  <si>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</si>
  <si>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</si>
  <si>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</si>
  <si>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</si>
  <si>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</si>
  <si>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</si>
  <si>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</si>
  <si>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</si>
  <si>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</si>
  <si>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</si>
  <si>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</si>
  <si>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</si>
  <si>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</si>
  <si>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</si>
  <si>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</si>
  <si>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</si>
  <si>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</si>
  <si>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</si>
  <si>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</si>
  <si>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</si>
  <si>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</si>
  <si>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</si>
  <si>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</si>
  <si>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</si>
  <si>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</si>
  <si>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</si>
  <si>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</si>
  <si>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</si>
  <si>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</si>
  <si>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</si>
  <si>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</si>
  <si>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</si>
  <si>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</si>
  <si>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</si>
  <si>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</si>
  <si>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</si>
  <si>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</si>
  <si>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</si>
  <si>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</si>
  <si>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</si>
  <si>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</si>
  <si>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</si>
  <si>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</si>
  <si>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</si>
  <si>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</si>
  <si>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</si>
  <si>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</si>
  <si>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</si>
  <si>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</si>
  <si>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</si>
  <si>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</si>
  <si>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</si>
  <si>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</si>
  <si>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</si>
  <si>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</si>
  <si>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</si>
  <si>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</si>
  <si>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</si>
  <si>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</si>
  <si>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</si>
  <si>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</si>
  <si>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</si>
  <si>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</si>
  <si>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</si>
  <si>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</si>
  <si>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</si>
  <si>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</si>
  <si>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</si>
  <si>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</si>
  <si>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</si>
  <si>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</si>
  <si>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</si>
  <si>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</si>
  <si>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</si>
  <si>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</si>
  <si>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</si>
  <si>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</si>
  <si>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</si>
  <si>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</si>
  <si>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</si>
  <si>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</si>
  <si>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</si>
  <si>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</si>
  <si>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</si>
  <si>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</si>
  <si>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</si>
  <si>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</si>
  <si>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</si>
  <si>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</si>
  <si>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</si>
  <si>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</si>
  <si>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</si>
  <si>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</si>
  <si>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</si>
  <si>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</si>
  <si>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</si>
  <si>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</si>
  <si>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</si>
  <si>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</si>
  <si>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</si>
  <si>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</si>
  <si>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</si>
  <si>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</si>
  <si>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</si>
  <si>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</si>
  <si>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</si>
  <si>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</si>
  <si>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</si>
  <si>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</si>
  <si>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</si>
  <si>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</si>
  <si>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</si>
  <si>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</si>
  <si>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</si>
  <si>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</si>
  <si>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</si>
  <si>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</si>
  <si>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</si>
  <si>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</si>
  <si>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</si>
  <si>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</si>
  <si>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</si>
  <si>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</si>
  <si>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</si>
  <si>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</si>
  <si>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</si>
  <si>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</si>
  <si>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</si>
  <si>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</si>
  <si>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</si>
  <si>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</si>
  <si>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</si>
  <si>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</si>
  <si>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</si>
  <si>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</si>
  <si>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</si>
  <si>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</si>
  <si>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</si>
  <si>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</si>
  <si>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</si>
  <si>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</si>
  <si>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</si>
  <si>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</si>
  <si>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</si>
  <si>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</si>
  <si>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</si>
  <si>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</si>
  <si>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</si>
  <si>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</si>
  <si>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</si>
  <si>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</si>
  <si>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</si>
  <si>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</si>
  <si>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</si>
  <si>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</si>
  <si>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</si>
  <si>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</si>
  <si>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</si>
  <si>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</si>
  <si>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</si>
  <si>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</si>
  <si>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</si>
  <si>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</si>
  <si>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</si>
  <si>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</si>
  <si>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</si>
  <si>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</si>
  <si>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</si>
  <si>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</si>
  <si>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</si>
  <si>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</si>
  <si>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</si>
  <si>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</si>
  <si>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</si>
  <si>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</si>
  <si>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</si>
  <si>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</si>
  <si>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</si>
  <si>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</si>
  <si>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</si>
  <si>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</si>
  <si>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</si>
  <si>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</si>
  <si>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</si>
  <si>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</si>
  <si>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</si>
  <si>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</si>
  <si>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</si>
  <si>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</si>
  <si>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</si>
  <si>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</si>
  <si>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</si>
  <si>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</si>
  <si>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</si>
  <si>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</si>
  <si>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</si>
  <si>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</si>
  <si>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</si>
  <si>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</si>
  <si>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</si>
  <si>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</si>
  <si>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</si>
  <si>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</si>
  <si>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</si>
  <si>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</si>
  <si>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</si>
  <si>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</si>
  <si>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</si>
  <si>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</si>
  <si>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</si>
  <si>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</si>
  <si>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</si>
  <si>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</si>
  <si>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</si>
  <si>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</si>
  <si>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</si>
  <si>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</si>
  <si>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</si>
  <si>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</si>
  <si>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</si>
  <si>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</si>
  <si>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</si>
  <si>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</si>
  <si>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</si>
  <si>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</si>
  <si>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</si>
  <si>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</si>
  <si>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</si>
  <si>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</si>
  <si>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</si>
  <si>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</si>
  <si>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</si>
  <si>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</si>
  <si>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</si>
  <si>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</si>
  <si>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</si>
  <si>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</si>
  <si>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</si>
  <si>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</si>
  <si>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</si>
  <si>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</si>
  <si>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</si>
  <si>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</si>
  <si>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</si>
  <si>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</si>
  <si>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</si>
  <si>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</si>
  <si>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</si>
  <si>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</si>
  <si>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</si>
  <si>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</si>
  <si>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</si>
  <si>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</si>
  <si>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</si>
  <si>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</si>
  <si>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</si>
  <si>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</si>
  <si>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</si>
  <si>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</si>
  <si>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</si>
  <si>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</si>
  <si>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</si>
  <si>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</si>
  <si>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</si>
  <si>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</si>
  <si>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</si>
  <si>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</si>
  <si>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</si>
  <si>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</si>
  <si>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</si>
  <si>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</si>
  <si>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</si>
  <si>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</si>
  <si>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</si>
  <si>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</si>
  <si>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</si>
  <si>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</si>
  <si>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</si>
  <si>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</si>
  <si>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</si>
  <si>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</si>
  <si>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</si>
  <si>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</si>
  <si>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</si>
  <si>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</si>
  <si>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</si>
  <si>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</si>
  <si>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</si>
  <si>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</si>
  <si>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</si>
  <si>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</si>
  <si>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</si>
  <si>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</si>
  <si>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</si>
  <si>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</si>
  <si>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</si>
  <si>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</si>
  <si>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</si>
  <si>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</si>
  <si>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</si>
  <si>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</si>
  <si>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</si>
  <si>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</si>
  <si>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</si>
  <si>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</si>
  <si>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</si>
  <si>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</si>
  <si>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</si>
  <si>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</si>
  <si>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</si>
  <si>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</si>
  <si>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</si>
  <si>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</si>
  <si>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</si>
  <si>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</si>
  <si>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</si>
  <si>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</si>
  <si>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</si>
  <si>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</si>
  <si>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</si>
  <si>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</si>
  <si>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</si>
  <si>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</si>
  <si>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</si>
  <si>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</si>
  <si>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</si>
  <si>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</si>
  <si>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</si>
  <si>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</si>
  <si>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</si>
  <si>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</si>
  <si>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</si>
  <si>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</si>
  <si>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</si>
  <si>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</si>
  <si>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</si>
  <si>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</si>
  <si>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</si>
  <si>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</si>
  <si>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</si>
  <si>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</si>
  <si>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</si>
  <si>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</si>
  <si>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</si>
  <si>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</si>
  <si>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</si>
  <si>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</si>
  <si>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</si>
  <si>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</si>
  <si>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</si>
  <si>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</si>
  <si>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</si>
  <si>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</si>
  <si>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</si>
  <si>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</si>
  <si>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</si>
  <si>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</si>
  <si>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</si>
  <si>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</si>
  <si>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</si>
  <si>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</si>
  <si>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</si>
  <si>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</si>
  <si>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</si>
  <si>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</si>
  <si>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</si>
  <si>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</si>
  <si>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</si>
  <si>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</si>
  <si>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</si>
  <si>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</si>
  <si>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</si>
  <si>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</si>
  <si>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</si>
  <si>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</si>
  <si>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</si>
  <si>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</si>
  <si>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</si>
  <si>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</si>
  <si>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</si>
  <si>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</si>
  <si>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</si>
  <si>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</si>
  <si>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</si>
  <si>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</si>
  <si>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</si>
  <si>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</si>
  <si>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</si>
  <si>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</si>
  <si>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</si>
  <si>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</si>
  <si>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</si>
  <si>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</si>
  <si>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</si>
  <si>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</si>
  <si>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</si>
  <si>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</si>
  <si>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</si>
  <si>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</si>
  <si>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</si>
  <si>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</si>
  <si>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</si>
  <si>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</si>
  <si>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</si>
  <si>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</si>
  <si>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</si>
  <si>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</si>
  <si>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</si>
  <si>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</si>
  <si>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</si>
  <si>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</si>
  <si>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</si>
  <si>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</si>
  <si>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</si>
  <si>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</si>
  <si>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</si>
  <si>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</si>
  <si>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</si>
  <si>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</si>
  <si>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</si>
  <si>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</si>
  <si>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</si>
  <si>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</si>
  <si>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</si>
  <si>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</si>
  <si>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</si>
  <si>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</si>
  <si>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</si>
  <si>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</si>
  <si>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</si>
  <si>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</si>
  <si>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</si>
  <si>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</si>
  <si>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</si>
  <si>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</si>
  <si>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</si>
  <si>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</si>
  <si>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</si>
  <si>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</si>
  <si>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</si>
  <si>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</si>
  <si>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</si>
  <si>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</si>
  <si>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</si>
  <si>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</si>
  <si>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</si>
  <si>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</si>
  <si>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</si>
  <si>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</si>
  <si>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</si>
  <si>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</si>
  <si>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</si>
  <si>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</si>
  <si>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</si>
  <si>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</si>
  <si>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</si>
  <si>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</si>
  <si>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</si>
  <si>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</si>
  <si>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</si>
  <si>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</si>
  <si>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</si>
  <si>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</si>
  <si>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</si>
  <si>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</si>
  <si>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</si>
  <si>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</si>
  <si>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</si>
  <si>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</si>
  <si>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</si>
  <si>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</si>
  <si>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</si>
  <si>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</si>
  <si>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</si>
  <si>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</si>
  <si>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</si>
  <si>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</si>
  <si>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</si>
  <si>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</si>
  <si>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</si>
  <si>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</si>
  <si>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</si>
  <si>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</si>
  <si>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</si>
  <si>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</si>
  <si>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</si>
  <si>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</si>
  <si>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</si>
  <si>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</si>
  <si>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</si>
  <si>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</si>
  <si>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</si>
  <si>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</si>
  <si>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</si>
  <si>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</si>
  <si>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</si>
  <si>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</si>
  <si>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</si>
  <si>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</si>
  <si>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</si>
  <si>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</si>
  <si>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</si>
  <si>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</si>
  <si>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</si>
  <si>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</si>
  <si>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</si>
  <si>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</si>
  <si>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</si>
  <si>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</si>
  <si>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</si>
  <si>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</si>
  <si>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</si>
  <si>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</si>
  <si>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</si>
  <si>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</si>
  <si>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</si>
  <si>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</si>
  <si>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</si>
  <si>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</si>
  <si>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</si>
  <si>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</si>
  <si>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</si>
  <si>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</si>
  <si>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</si>
  <si>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</si>
  <si>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</si>
  <si>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</si>
  <si>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</si>
  <si>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</si>
  <si>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</si>
  <si>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</si>
  <si>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</si>
  <si>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</si>
  <si>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</si>
  <si>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</si>
  <si>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</si>
  <si>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</si>
  <si>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</si>
  <si>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</si>
  <si>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</si>
  <si>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</si>
  <si>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</si>
  <si>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</si>
  <si>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</si>
  <si>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</si>
  <si>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</si>
  <si>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</si>
  <si>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</si>
  <si>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</si>
  <si>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</si>
  <si>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</si>
  <si>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</si>
  <si>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</si>
  <si>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</si>
  <si>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</si>
  <si>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</si>
  <si>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</si>
  <si>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</si>
  <si>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</si>
  <si>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</si>
  <si>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</si>
  <si>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</si>
  <si>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</si>
  <si>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</si>
  <si>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</si>
  <si>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</si>
  <si>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</si>
  <si>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</si>
  <si>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</si>
  <si>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</si>
  <si>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</si>
  <si>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</si>
  <si>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</si>
  <si>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</si>
  <si>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</si>
  <si>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</si>
  <si>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</si>
  <si>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</si>
  <si>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</si>
  <si>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</si>
  <si>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</si>
  <si>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</si>
  <si>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</si>
  <si>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</si>
  <si>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</si>
  <si>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</si>
  <si>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</si>
  <si>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</si>
  <si>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</si>
  <si>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</si>
  <si>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</si>
  <si>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</si>
  <si>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</si>
  <si>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</si>
  <si>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</si>
  <si>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</si>
  <si>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</si>
  <si>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</si>
  <si>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</si>
  <si>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</si>
  <si>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</si>
  <si>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</si>
  <si>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</si>
  <si>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</si>
  <si>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</si>
  <si>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</si>
  <si>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</si>
  <si>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</si>
  <si>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</si>
  <si>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</si>
  <si>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</si>
  <si>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</si>
  <si>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</si>
  <si>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</si>
  <si>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</si>
  <si>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</si>
  <si>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</si>
  <si>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</si>
  <si>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</si>
  <si>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</si>
  <si>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</si>
  <si>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</si>
  <si>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</si>
  <si>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</si>
  <si>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</si>
  <si>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</si>
  <si>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</si>
  <si>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</si>
  <si>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</si>
  <si>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</si>
  <si>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</si>
  <si>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</si>
  <si>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</si>
  <si>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</si>
  <si>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</si>
  <si>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</si>
  <si>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</si>
  <si>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</si>
  <si>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</si>
  <si>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</si>
  <si>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</si>
  <si>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</si>
  <si>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</si>
  <si>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</si>
  <si>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</si>
  <si>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</si>
  <si>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</si>
  <si>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</si>
  <si>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</si>
  <si>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</si>
  <si>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</si>
  <si>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</si>
  <si>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</si>
  <si>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</si>
  <si>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</si>
  <si>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</si>
  <si>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</si>
  <si>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</si>
  <si>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</si>
  <si>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</si>
  <si>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</si>
  <si>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</si>
  <si>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</si>
  <si>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</si>
  <si>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</si>
  <si>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</si>
  <si>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</si>
  <si>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</si>
  <si>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</si>
  <si>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</si>
  <si>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</si>
  <si>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</si>
  <si>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</si>
  <si>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</si>
  <si>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</si>
  <si>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</si>
  <si>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</si>
  <si>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</si>
  <si>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</si>
  <si>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</si>
  <si>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</si>
  <si>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</si>
  <si>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</si>
  <si>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</si>
  <si>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</si>
  <si>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</si>
  <si>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</si>
  <si>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</si>
  <si>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</si>
  <si>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</si>
  <si>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</si>
  <si>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</si>
  <si>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</si>
  <si>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</si>
  <si>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</si>
  <si>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</si>
  <si>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</si>
  <si>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</si>
  <si>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</si>
  <si>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</si>
  <si>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</si>
  <si>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</si>
  <si>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</si>
  <si>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</si>
  <si>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</si>
  <si>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</si>
  <si>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</si>
  <si>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</si>
  <si>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</si>
  <si>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</si>
  <si>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</si>
  <si>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</si>
  <si>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</si>
  <si>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</si>
  <si>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</si>
  <si>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</si>
  <si>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</si>
  <si>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</si>
  <si>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</si>
  <si>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</si>
  <si>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</si>
  <si>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</si>
  <si>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</si>
  <si>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</si>
  <si>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</si>
  <si>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</si>
  <si>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</si>
  <si>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</si>
  <si>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</si>
  <si>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</si>
  <si>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</si>
  <si>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</si>
  <si>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</si>
  <si>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</si>
  <si>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</si>
  <si>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</si>
  <si>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</si>
  <si>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</si>
  <si>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</si>
  <si>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</si>
  <si>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</si>
  <si>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</si>
  <si>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</si>
  <si>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</si>
  <si>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</si>
  <si>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</si>
  <si>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</si>
  <si>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</si>
  <si>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</si>
  <si>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</si>
  <si>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</si>
  <si>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</si>
  <si>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</si>
  <si>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</si>
  <si>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</si>
  <si>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</si>
  <si>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</si>
  <si>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</si>
  <si>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</si>
  <si>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</si>
  <si>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</si>
  <si>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</si>
  <si>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</si>
  <si>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</si>
  <si>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</si>
  <si>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</si>
  <si>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</si>
  <si>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</si>
  <si>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</si>
  <si>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</si>
  <si>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</si>
  <si>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</si>
  <si>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</si>
  <si>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</si>
  <si>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</si>
  <si>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</si>
  <si>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</si>
  <si>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</si>
  <si>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</si>
  <si>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</si>
  <si>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</si>
  <si>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</si>
  <si>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</si>
  <si>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</si>
  <si>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</si>
  <si>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</si>
  <si>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</si>
  <si>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</si>
  <si>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</si>
  <si>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</si>
  <si>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</si>
  <si>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</si>
  <si>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</si>
  <si>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</si>
  <si>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</si>
  <si>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</si>
  <si>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</si>
  <si>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</si>
  <si>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</si>
  <si>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</si>
  <si>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</si>
  <si>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</si>
  <si>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</si>
  <si>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</si>
  <si>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</si>
  <si>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</si>
  <si>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</si>
  <si>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</si>
  <si>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</si>
  <si>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</si>
  <si>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</si>
  <si>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</si>
  <si>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</si>
  <si>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</si>
  <si>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</si>
  <si>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</si>
  <si>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</si>
  <si>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</si>
  <si>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</si>
  <si>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</si>
  <si>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</si>
  <si>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</si>
  <si>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</si>
  <si>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</si>
  <si>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</si>
  <si>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</si>
  <si>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</si>
  <si>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</si>
  <si>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</si>
  <si>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</si>
  <si>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</si>
  <si>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</si>
  <si>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</si>
  <si>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</si>
  <si>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</si>
  <si>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</si>
  <si>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</si>
  <si>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</si>
  <si>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</si>
  <si>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</si>
  <si>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</si>
  <si>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</si>
  <si>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</si>
  <si>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</si>
  <si>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</si>
  <si>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</si>
  <si>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</si>
  <si>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</si>
  <si>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</si>
  <si>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</si>
  <si>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</si>
  <si>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</si>
  <si>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</si>
  <si>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</si>
  <si>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</si>
  <si>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</si>
  <si>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</si>
  <si>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</si>
  <si>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</si>
  <si>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</si>
  <si>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</si>
  <si>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</si>
  <si>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</si>
  <si>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</si>
  <si>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</si>
  <si>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</si>
  <si>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</si>
  <si>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</si>
  <si>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</si>
  <si>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</si>
  <si>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</si>
  <si>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</si>
  <si>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</si>
  <si>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</si>
  <si>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</si>
  <si>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</si>
  <si>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</si>
  <si>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</si>
  <si>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</si>
  <si>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</si>
  <si>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</si>
  <si>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</si>
  <si>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</si>
  <si>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</si>
  <si>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</si>
  <si>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</si>
  <si>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</si>
  <si>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</si>
  <si>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</si>
  <si>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</si>
  <si>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</si>
  <si>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</si>
  <si>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</si>
  <si>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</si>
  <si>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</si>
  <si>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</si>
  <si>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</si>
  <si>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</si>
  <si>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</si>
  <si>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</si>
  <si>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</si>
  <si>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</si>
  <si>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</si>
  <si>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</si>
  <si>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</si>
  <si>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</si>
  <si>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</si>
  <si>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</si>
  <si>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</si>
  <si>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</si>
  <si>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</si>
  <si>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</si>
  <si>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</si>
  <si>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</si>
  <si>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</si>
  <si>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</si>
  <si>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</si>
  <si>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</si>
  <si>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</si>
  <si>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</si>
  <si>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</si>
  <si>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</si>
  <si>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</si>
  <si>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</si>
  <si>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</si>
  <si>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</si>
  <si>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</si>
  <si>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</si>
  <si>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</si>
  <si>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</si>
  <si>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</si>
  <si>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</si>
  <si>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</si>
  <si>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</si>
  <si>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</si>
  <si>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</si>
  <si>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</si>
  <si>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</si>
  <si>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</si>
  <si>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</si>
  <si>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</si>
  <si>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</si>
  <si>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</si>
  <si>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</si>
  <si>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</si>
  <si>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</si>
  <si>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</si>
  <si>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</si>
  <si>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</si>
  <si>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</si>
  <si>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</si>
  <si>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</si>
  <si>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</si>
  <si>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</si>
  <si>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</si>
  <si>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</si>
  <si>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</si>
  <si>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</si>
  <si>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</si>
  <si>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</si>
  <si>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</si>
  <si>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</si>
  <si>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</si>
  <si>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</si>
  <si>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</si>
  <si>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</si>
  <si>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</si>
  <si>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</si>
  <si>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</si>
  <si>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</si>
  <si>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</si>
  <si>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</si>
  <si>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</si>
  <si>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</si>
  <si>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</si>
  <si>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</si>
  <si>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</si>
  <si>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</si>
  <si>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</si>
  <si>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</si>
  <si>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</si>
  <si>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</si>
  <si>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</si>
  <si>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</si>
  <si>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</si>
  <si>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</si>
  <si>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</si>
  <si>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</si>
  <si>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</si>
  <si>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</si>
  <si>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</si>
  <si>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</si>
  <si>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</si>
  <si>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</si>
  <si>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</si>
  <si>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</si>
  <si>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</si>
  <si>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</si>
  <si>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</si>
  <si>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</si>
  <si>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</si>
  <si>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</si>
  <si>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</si>
  <si>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</si>
  <si>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</si>
  <si>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</si>
  <si>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</si>
  <si>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</si>
  <si>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</si>
  <si>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</si>
  <si>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</si>
  <si>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</si>
  <si>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</si>
  <si>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</si>
  <si>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</si>
  <si>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</si>
  <si>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</si>
  <si>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</si>
  <si>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</si>
  <si>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</si>
  <si>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</si>
  <si>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</si>
  <si>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</si>
  <si>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</si>
  <si>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</si>
  <si>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</si>
  <si>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</si>
  <si>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</si>
  <si>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</si>
  <si>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</si>
  <si>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</si>
  <si>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</si>
  <si>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</si>
  <si>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</si>
  <si>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</si>
  <si>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</si>
  <si>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</si>
  <si>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</si>
  <si>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</si>
  <si>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</si>
  <si>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</si>
  <si>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</si>
  <si>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</si>
  <si>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</si>
  <si>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</si>
  <si>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</si>
  <si>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</si>
  <si>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</si>
  <si>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</si>
  <si>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</si>
  <si>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</si>
  <si>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</si>
  <si>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</si>
  <si>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</si>
  <si>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</si>
  <si>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</si>
  <si>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</si>
  <si>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</si>
  <si>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</si>
  <si>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</si>
  <si>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</si>
  <si>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</si>
  <si>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</si>
  <si>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</si>
  <si>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</si>
  <si>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</si>
  <si>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</si>
  <si>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</si>
  <si>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</si>
  <si>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</si>
  <si>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</si>
  <si>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</si>
  <si>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</si>
  <si>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</si>
  <si>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</si>
  <si>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</si>
  <si>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</si>
  <si>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</si>
  <si>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</si>
  <si>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</si>
  <si>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</si>
  <si>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</si>
  <si>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</si>
  <si>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</si>
  <si>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</si>
  <si>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</si>
  <si>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</si>
  <si>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</si>
  <si>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</si>
  <si>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</si>
  <si>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</si>
  <si>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</si>
  <si>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</si>
  <si>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</si>
  <si>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</si>
  <si>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</si>
  <si>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</si>
  <si>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</si>
  <si>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</si>
  <si>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</si>
  <si>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</si>
  <si>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</si>
  <si>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</si>
  <si>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</si>
  <si>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</si>
  <si>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</si>
  <si>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</si>
  <si>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</si>
  <si>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</si>
  <si>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</si>
  <si>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</si>
  <si>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</si>
  <si>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</si>
  <si>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</si>
  <si>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</si>
  <si>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</si>
  <si>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</si>
  <si>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</si>
  <si>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</si>
  <si>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</si>
  <si>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</si>
  <si>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</si>
  <si>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</si>
  <si>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</si>
  <si>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</si>
  <si>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</si>
  <si>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</si>
  <si>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</si>
  <si>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</si>
  <si>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</si>
  <si>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</si>
  <si>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</si>
  <si>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</si>
  <si>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</si>
  <si>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</si>
  <si>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</si>
  <si>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</si>
  <si>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</si>
  <si>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</si>
  <si>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</si>
  <si>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</si>
  <si>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</si>
  <si>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</si>
  <si>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</si>
  <si>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</si>
  <si>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</si>
  <si>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</si>
  <si>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</si>
  <si>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</si>
  <si>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</si>
  <si>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</si>
  <si>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</si>
  <si>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</si>
  <si>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</si>
  <si>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</si>
  <si>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</si>
  <si>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</si>
  <si>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</si>
  <si>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</si>
  <si>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</si>
  <si>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</si>
  <si>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</si>
  <si>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</si>
  <si>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</si>
  <si>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</si>
  <si>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</si>
  <si>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</si>
  <si>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</si>
  <si>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</si>
  <si>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</si>
  <si>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</si>
  <si>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</si>
  <si>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</si>
  <si>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</si>
  <si>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</si>
  <si>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</si>
  <si>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</si>
  <si>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</si>
  <si>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</si>
  <si>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</si>
  <si>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</si>
  <si>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</si>
  <si>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</si>
  <si>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</si>
  <si>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</si>
  <si>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</si>
  <si>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</si>
  <si>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</si>
  <si>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</si>
  <si>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</si>
  <si>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</si>
  <si>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</si>
  <si>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</si>
  <si>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</si>
  <si>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</si>
  <si>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</si>
  <si>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</si>
  <si>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</si>
  <si>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</si>
  <si>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</si>
  <si>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</si>
  <si>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</si>
  <si>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</si>
  <si>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</si>
  <si>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</si>
  <si>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</si>
  <si>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</si>
  <si>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</si>
  <si>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</si>
  <si>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</si>
  <si>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</si>
  <si>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</si>
  <si>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</si>
  <si>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</si>
  <si>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</si>
  <si>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</si>
  <si>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</si>
  <si>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</si>
  <si>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</si>
  <si>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</si>
  <si>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</si>
  <si>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</si>
  <si>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</si>
  <si>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</si>
  <si>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</si>
  <si>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</si>
  <si>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</si>
  <si>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</si>
  <si>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</si>
  <si>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</si>
  <si>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</si>
  <si>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</si>
  <si>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</si>
  <si>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</si>
  <si>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</si>
  <si>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</si>
  <si>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</si>
  <si>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</si>
  <si>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</si>
  <si>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</si>
  <si>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</si>
  <si>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</si>
  <si>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</si>
  <si>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</si>
  <si>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</si>
  <si>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</si>
  <si>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</si>
  <si>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</si>
  <si>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</si>
  <si>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</si>
  <si>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</si>
  <si>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</si>
  <si>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</si>
  <si>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</si>
  <si>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</si>
  <si>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</si>
  <si>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</si>
  <si>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</si>
  <si>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</si>
  <si>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</si>
  <si>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</si>
  <si>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</si>
  <si>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</si>
  <si>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</si>
  <si>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</si>
  <si>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</si>
  <si>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</si>
  <si>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</si>
  <si>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</si>
  <si>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</si>
  <si>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</si>
  <si>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</si>
  <si>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</si>
  <si>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</si>
  <si>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</si>
  <si>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</si>
  <si>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</si>
  <si>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</si>
  <si>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</si>
  <si>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</si>
  <si>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</si>
  <si>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</si>
  <si>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</si>
  <si>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</si>
  <si>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</si>
  <si>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</si>
  <si>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</si>
  <si>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</si>
  <si>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</si>
  <si>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</si>
  <si>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</si>
  <si>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</si>
  <si>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</si>
  <si>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</si>
  <si>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</si>
  <si>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</si>
  <si>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</si>
  <si>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</si>
  <si>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</si>
  <si>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</si>
  <si>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</si>
  <si>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</si>
  <si>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</si>
  <si>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</si>
  <si>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</si>
  <si>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</si>
  <si>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</si>
  <si>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</si>
  <si>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</si>
  <si>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</si>
  <si>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</si>
  <si>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</si>
  <si>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</si>
  <si>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</si>
  <si>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</si>
  <si>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</si>
  <si>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</si>
  <si>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</si>
  <si>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</si>
  <si>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</si>
  <si>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</si>
  <si>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</si>
  <si>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</si>
  <si>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</si>
  <si>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</si>
  <si>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</si>
  <si>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</si>
  <si>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</si>
  <si>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</si>
  <si>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</si>
  <si>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</si>
  <si>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</si>
  <si>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</si>
  <si>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</si>
  <si>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</si>
  <si>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</si>
  <si>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</si>
  <si>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</si>
  <si>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</si>
  <si>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</si>
  <si>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</si>
  <si>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</si>
  <si>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</si>
  <si>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</si>
  <si>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</si>
  <si>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</si>
  <si>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</si>
  <si>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</si>
  <si>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</si>
  <si>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</si>
  <si>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</si>
  <si>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</si>
  <si>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</si>
  <si>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</si>
  <si>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</si>
  <si>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</si>
  <si>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</si>
  <si>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</si>
  <si>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</si>
  <si>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</si>
  <si>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</si>
  <si>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</si>
  <si>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</si>
  <si>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</si>
  <si>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</si>
  <si>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</si>
  <si>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</si>
  <si>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</si>
  <si>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</si>
  <si>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</si>
  <si>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</si>
  <si>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</si>
  <si>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</si>
  <si>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</si>
  <si>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</si>
  <si>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</si>
  <si>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</si>
  <si>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</si>
  <si>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</si>
  <si>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</si>
  <si>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</si>
  <si>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</si>
  <si>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</si>
  <si>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</si>
  <si>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</si>
  <si>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</si>
  <si>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</si>
  <si>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</si>
  <si>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</si>
  <si>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</si>
  <si>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</si>
  <si>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</si>
  <si>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</si>
  <si>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</si>
  <si>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</si>
  <si>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</si>
  <si>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</si>
  <si>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</si>
  <si>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</si>
  <si>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</si>
  <si>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</si>
  <si>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</si>
  <si>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</si>
  <si>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</si>
  <si>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</si>
  <si>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</si>
  <si>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</si>
  <si>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</si>
  <si>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</si>
  <si>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</si>
  <si>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</si>
  <si>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</si>
  <si>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</si>
  <si>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</si>
  <si>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</si>
  <si>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</si>
  <si>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</si>
  <si>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</si>
  <si>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</si>
  <si>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</si>
  <si>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</si>
  <si>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</si>
  <si>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</si>
  <si>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</si>
  <si>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</si>
  <si>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</si>
  <si>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</si>
  <si>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</si>
  <si>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</si>
  <si>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</si>
  <si>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</si>
  <si>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</si>
  <si>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</si>
  <si>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</si>
  <si>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</si>
  <si>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</si>
  <si>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</si>
  <si>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</si>
  <si>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</si>
  <si>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</si>
  <si>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</si>
  <si>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</si>
  <si>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</si>
  <si>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</si>
  <si>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</si>
  <si>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</si>
  <si>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</si>
  <si>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</si>
  <si>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</si>
  <si>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</si>
  <si>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</si>
  <si>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</si>
  <si>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</si>
  <si>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</si>
  <si>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</si>
  <si>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</si>
  <si>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</si>
  <si>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</si>
  <si>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</si>
  <si>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</si>
  <si>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</si>
  <si>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</si>
  <si>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</si>
  <si>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</si>
  <si>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</si>
  <si>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</si>
  <si>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</si>
  <si>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</si>
  <si>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</si>
  <si>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</si>
  <si>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</si>
  <si>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</si>
  <si>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</si>
  <si>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</si>
  <si>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</si>
  <si>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</si>
  <si>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</si>
  <si>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</si>
  <si>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</si>
  <si>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</si>
  <si>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</si>
  <si>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</si>
  <si>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</si>
  <si>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</si>
  <si>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</si>
  <si>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</si>
  <si>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</si>
  <si>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</si>
  <si>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</si>
  <si>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</si>
  <si>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</si>
  <si>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</si>
  <si>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</si>
  <si>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</si>
  <si>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</si>
  <si>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</si>
  <si>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</si>
  <si>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</si>
  <si>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</si>
  <si>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</si>
  <si>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</si>
  <si>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</si>
  <si>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</si>
  <si>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</si>
  <si>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</si>
  <si>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</si>
  <si>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</si>
  <si>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</si>
  <si>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</si>
  <si>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</si>
  <si>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</si>
  <si>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</si>
  <si>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</si>
  <si>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</si>
  <si>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</si>
  <si>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</si>
  <si>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</si>
  <si>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</si>
  <si>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</si>
  <si>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</si>
  <si>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</si>
  <si>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</si>
  <si>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</si>
  <si>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</si>
  <si>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</si>
  <si>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</si>
  <si>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</si>
  <si>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</si>
  <si>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</si>
  <si>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</si>
  <si>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</si>
  <si>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</si>
  <si>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</si>
  <si>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</si>
  <si>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</si>
  <si>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</si>
  <si>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</si>
  <si>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</si>
  <si>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</si>
  <si>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</si>
  <si>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</si>
  <si>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</si>
  <si>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</si>
  <si>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</si>
  <si>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</si>
  <si>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</si>
  <si>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</si>
  <si>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</si>
  <si>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</si>
  <si>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</si>
  <si>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</si>
  <si>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</si>
  <si>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</si>
  <si>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</si>
  <si>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</si>
  <si>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</si>
  <si>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</si>
  <si>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</si>
  <si>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</si>
  <si>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</si>
  <si>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</si>
  <si>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</si>
  <si>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</si>
  <si>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</si>
  <si>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</si>
  <si>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</si>
  <si>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</si>
  <si>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</si>
  <si>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</si>
  <si>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</si>
  <si>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</si>
  <si>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</si>
  <si>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</si>
  <si>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</si>
  <si>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</si>
  <si>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</si>
  <si>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</si>
  <si>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</si>
  <si>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</si>
  <si>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</si>
  <si>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</si>
  <si>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</si>
  <si>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</si>
  <si>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</si>
  <si>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</si>
  <si>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</si>
  <si>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</si>
  <si>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</si>
  <si>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</si>
  <si>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</si>
  <si>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</si>
  <si>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</si>
  <si>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</si>
  <si>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</si>
  <si>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</si>
  <si>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</si>
  <si>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</si>
  <si>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</si>
  <si>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</si>
  <si>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</si>
  <si>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</si>
  <si>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</si>
  <si>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</si>
  <si>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</si>
  <si>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</si>
  <si>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</si>
  <si>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</si>
  <si>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</si>
  <si>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</si>
  <si>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</si>
  <si>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</si>
  <si>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</si>
  <si>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</si>
  <si>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</si>
  <si>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</si>
  <si>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</si>
  <si>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</si>
  <si>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</si>
  <si>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</si>
  <si>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</si>
  <si>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</si>
  <si>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</si>
  <si>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</si>
  <si>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</si>
  <si>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</si>
  <si>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</si>
  <si>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</si>
  <si>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</si>
  <si>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</si>
  <si>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</si>
  <si>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</si>
  <si>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</si>
  <si>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</si>
  <si>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</si>
  <si>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</si>
  <si>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</si>
  <si>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</si>
  <si>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</si>
  <si>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</si>
  <si>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</si>
  <si>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</si>
  <si>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</si>
  <si>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</si>
  <si>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</si>
  <si>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</si>
  <si>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</si>
  <si>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</si>
  <si>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</si>
  <si>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</si>
  <si>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</si>
  <si>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</si>
  <si>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</si>
  <si>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</si>
  <si>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</si>
  <si>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</si>
  <si>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</si>
  <si>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</si>
  <si>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</si>
  <si>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</si>
  <si>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</si>
  <si>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</si>
  <si>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</si>
  <si>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</si>
  <si>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</si>
  <si>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</si>
  <si>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</si>
  <si>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</si>
  <si>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</si>
  <si>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</si>
  <si>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</si>
  <si>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</si>
  <si>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</si>
  <si>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</si>
  <si>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</si>
  <si>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</si>
  <si>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</si>
  <si>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</si>
  <si>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</si>
  <si>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</si>
  <si>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</si>
  <si>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</si>
  <si>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</si>
  <si>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</si>
  <si>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</si>
  <si>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</si>
  <si>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</si>
  <si>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</si>
  <si>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</si>
  <si>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</si>
  <si>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</si>
  <si>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</si>
  <si>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</si>
  <si>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</si>
  <si>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</si>
  <si>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</si>
  <si>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</si>
  <si>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</si>
  <si>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</si>
  <si>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</si>
  <si>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</si>
  <si>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</si>
  <si>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</si>
  <si>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</si>
  <si>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</si>
  <si>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</si>
  <si>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</si>
  <si>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</si>
  <si>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</si>
  <si>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</si>
  <si>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</si>
  <si>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</si>
  <si>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</si>
  <si>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</si>
  <si>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</si>
  <si>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</si>
  <si>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</si>
  <si>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</si>
  <si>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</si>
  <si>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</si>
  <si>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</si>
  <si>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</si>
  <si>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</si>
  <si>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</si>
  <si>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</si>
  <si>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</si>
  <si>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</si>
  <si>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</si>
  <si>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</si>
  <si>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</si>
  <si>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</si>
  <si>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</si>
  <si>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</si>
  <si>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</si>
  <si>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</si>
  <si>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</si>
  <si>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</si>
  <si>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</si>
  <si>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</si>
  <si>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</si>
  <si>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</si>
  <si>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</si>
  <si>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</si>
  <si>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</si>
  <si>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</si>
  <si>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</si>
  <si>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</si>
  <si>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</si>
  <si>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</si>
  <si>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</si>
  <si>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</si>
  <si>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</si>
  <si>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</si>
  <si>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</si>
  <si>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</si>
  <si>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</si>
  <si>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</si>
  <si>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</si>
  <si>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</si>
  <si>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</si>
  <si>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</si>
  <si>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</si>
  <si>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</si>
  <si>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</si>
  <si>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</si>
  <si>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</si>
  <si>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</si>
  <si>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</si>
  <si>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</si>
  <si>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</si>
  <si>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</si>
  <si>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</si>
  <si>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</si>
  <si>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</si>
  <si>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</si>
  <si>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</si>
  <si>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</si>
  <si>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</si>
  <si>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</si>
  <si>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</si>
  <si>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</si>
  <si>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</si>
  <si>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</si>
  <si>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</si>
  <si>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</si>
  <si>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</si>
  <si>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</si>
  <si>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</si>
  <si>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</si>
  <si>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</si>
  <si>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</si>
  <si>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</si>
  <si>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</si>
  <si>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</si>
  <si>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</si>
  <si>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</si>
  <si>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</si>
  <si>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</si>
  <si>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</si>
  <si>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</si>
  <si>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</si>
  <si>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</si>
  <si>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</si>
  <si>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</si>
  <si>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</si>
  <si>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</si>
  <si>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</si>
  <si>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</si>
  <si>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</si>
  <si>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</si>
  <si>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</si>
  <si>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</si>
  <si>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</si>
  <si>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</si>
  <si>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</si>
  <si>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</si>
  <si>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</si>
  <si>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</si>
  <si>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</si>
  <si>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</si>
  <si>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</si>
  <si>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</si>
  <si>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</si>
  <si>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</si>
  <si>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</si>
  <si>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</si>
  <si>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</si>
  <si>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</si>
  <si>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</si>
  <si>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</si>
  <si>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</si>
  <si>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</si>
  <si>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</si>
  <si>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</si>
  <si>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</si>
  <si>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</si>
  <si>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</si>
  <si>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</si>
  <si>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</si>
  <si>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</si>
  <si>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</si>
  <si>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</si>
  <si>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</si>
  <si>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</si>
  <si>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</si>
  <si>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</si>
  <si>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</si>
  <si>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</si>
  <si>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</si>
  <si>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</si>
  <si>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</si>
  <si>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</si>
  <si>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</si>
  <si>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</si>
  <si>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</si>
  <si>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</si>
  <si>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</si>
  <si>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</si>
  <si>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</si>
  <si>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</si>
  <si>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</si>
  <si>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</si>
  <si>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</si>
  <si>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</si>
  <si>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</si>
  <si>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</si>
  <si>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</si>
  <si>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</si>
  <si>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</si>
  <si>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</si>
  <si>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</si>
  <si>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</si>
  <si>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</si>
  <si>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</si>
  <si>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</si>
  <si>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</si>
  <si>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</si>
  <si>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</si>
  <si>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</si>
  <si>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</si>
  <si>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</si>
  <si>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</si>
  <si>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</si>
  <si>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</si>
  <si>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</si>
  <si>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</si>
  <si>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</si>
  <si>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</si>
  <si>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</si>
  <si>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</si>
  <si>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</si>
  <si>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</si>
  <si>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</si>
  <si>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</si>
  <si>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</si>
  <si>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</si>
  <si>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</si>
  <si>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</si>
  <si>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</si>
  <si>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</si>
  <si>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</si>
  <si>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</si>
  <si>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</si>
  <si>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</si>
  <si>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</si>
  <si>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</si>
  <si>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</si>
  <si>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</si>
  <si>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</si>
  <si>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</si>
  <si>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</si>
  <si>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</si>
  <si>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</si>
  <si>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</si>
  <si>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</si>
  <si>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</si>
  <si>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</si>
  <si>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</si>
  <si>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</si>
  <si>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</si>
  <si>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</si>
  <si>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</si>
  <si>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</si>
  <si>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</si>
  <si>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</si>
  <si>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</si>
  <si>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</si>
  <si>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</si>
  <si>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</si>
  <si>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</si>
  <si>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</si>
  <si>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</si>
  <si>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</si>
  <si>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</si>
  <si>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</si>
  <si>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</si>
  <si>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</si>
  <si>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</si>
  <si>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</si>
  <si>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</si>
  <si>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</si>
  <si>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</si>
  <si>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</si>
  <si>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</si>
  <si>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</si>
  <si>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</si>
  <si>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</si>
  <si>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</si>
  <si>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</si>
  <si>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</si>
  <si>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</si>
  <si>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</si>
  <si>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</si>
  <si>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</si>
  <si>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</si>
  <si>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</si>
  <si>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</si>
  <si>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</si>
  <si>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</si>
  <si>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</si>
  <si>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</si>
  <si>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</si>
  <si>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</si>
  <si>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</si>
  <si>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</si>
  <si>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</si>
  <si>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</si>
  <si>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</si>
  <si>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</si>
  <si>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</si>
  <si>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</si>
  <si>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</si>
  <si>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</si>
  <si>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</si>
  <si>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</si>
  <si>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</si>
  <si>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</si>
  <si>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</si>
  <si>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</si>
  <si>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</si>
  <si>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</si>
  <si>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</si>
  <si>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</si>
  <si>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</si>
  <si>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</si>
  <si>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</si>
  <si>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</si>
  <si>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</si>
  <si>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</si>
  <si>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</si>
  <si>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</si>
  <si>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</si>
  <si>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</si>
  <si>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</si>
  <si>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</si>
  <si>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</si>
  <si>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</si>
  <si>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</si>
  <si>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</si>
  <si>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</si>
  <si>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</si>
  <si>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</si>
  <si>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</si>
  <si>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</si>
  <si>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</si>
  <si>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</si>
  <si>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</si>
  <si>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</si>
  <si>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</si>
  <si>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</si>
  <si>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</si>
  <si>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</si>
  <si>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</si>
  <si>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</si>
  <si>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</si>
  <si>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</si>
  <si>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</si>
  <si>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</si>
  <si>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</si>
  <si>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</si>
  <si>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</si>
  <si>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</si>
  <si>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</si>
  <si>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</si>
  <si>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</si>
  <si>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</si>
  <si>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</si>
  <si>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</si>
  <si>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</si>
  <si>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</si>
  <si>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</si>
  <si>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</si>
  <si>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</si>
  <si>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</si>
  <si>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</si>
  <si>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</si>
  <si>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</si>
  <si>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</si>
  <si>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</si>
  <si>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</si>
  <si>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</si>
  <si>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</si>
  <si>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</si>
  <si>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</si>
  <si>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</si>
  <si>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</si>
  <si>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</si>
  <si>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</si>
  <si>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</si>
  <si>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</si>
  <si>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</si>
  <si>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</si>
  <si>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</si>
  <si>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</si>
  <si>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</si>
  <si>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</si>
  <si>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</si>
  <si>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</si>
  <si>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</si>
  <si>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</si>
  <si>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</si>
  <si>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</si>
  <si>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</si>
  <si>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</si>
  <si>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</si>
  <si>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</si>
  <si>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</si>
  <si>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</si>
  <si>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</si>
  <si>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</si>
  <si>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</si>
  <si>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</si>
  <si>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</si>
  <si>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</si>
  <si>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</si>
  <si>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</si>
  <si>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</si>
  <si>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</si>
  <si>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</si>
  <si>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</si>
  <si>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</si>
  <si>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</si>
  <si>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</si>
  <si>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</si>
  <si>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</si>
  <si>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</si>
  <si>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</si>
  <si>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</si>
  <si>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</si>
  <si>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</si>
  <si>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</si>
  <si>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</si>
  <si>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</si>
  <si>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</si>
  <si>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</si>
  <si>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</si>
  <si>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</si>
  <si>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</si>
  <si>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</si>
  <si>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</si>
  <si>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</si>
  <si>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</si>
  <si>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</si>
  <si>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</si>
  <si>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</si>
  <si>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</si>
  <si>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</si>
  <si>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</si>
  <si>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</si>
  <si>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</si>
  <si>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</si>
  <si>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</si>
  <si>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</si>
  <si>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</si>
  <si>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</si>
  <si>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</si>
  <si>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</si>
  <si>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</si>
  <si>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</si>
  <si>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</si>
  <si>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</si>
  <si>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</si>
  <si>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</si>
  <si>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</si>
  <si>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</si>
  <si>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</si>
  <si>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</si>
  <si>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</si>
  <si>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</si>
  <si>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</si>
  <si>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</si>
  <si>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</si>
  <si>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</si>
  <si>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</si>
  <si>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</si>
  <si>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</si>
  <si>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</si>
  <si>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</si>
  <si>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</si>
  <si>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</si>
  <si>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</si>
  <si>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</si>
  <si>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</si>
  <si>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</si>
  <si>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</si>
  <si>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</si>
  <si>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</si>
  <si>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</si>
  <si>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</si>
  <si>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</si>
  <si>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</si>
  <si>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</si>
  <si>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</si>
  <si>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</si>
  <si>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</si>
  <si>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</si>
  <si>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</si>
  <si>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</si>
  <si>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</si>
  <si>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</si>
  <si>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</si>
  <si>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</si>
  <si>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</si>
  <si>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</si>
  <si>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</si>
  <si>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</si>
  <si>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</si>
  <si>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</si>
  <si>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</si>
  <si>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</si>
  <si>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</si>
  <si>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</si>
  <si>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</si>
  <si>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</si>
  <si>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</si>
  <si>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</si>
  <si>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</si>
  <si>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</si>
  <si>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</si>
  <si>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</si>
  <si>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</si>
  <si>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</si>
  <si>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</si>
  <si>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</si>
  <si>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</si>
  <si>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</si>
  <si>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</si>
  <si>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</si>
  <si>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</si>
  <si>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</si>
  <si>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</si>
  <si>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</si>
  <si>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</si>
  <si>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</si>
  <si>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</si>
  <si>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</si>
  <si>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</si>
  <si>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</si>
  <si>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</si>
  <si>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</si>
  <si>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</si>
  <si>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</si>
  <si>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</si>
  <si>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</si>
  <si>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</si>
  <si>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</si>
  <si>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</si>
  <si>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</si>
  <si>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</si>
  <si>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</si>
  <si>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</si>
  <si>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</si>
  <si>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</si>
  <si>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</si>
  <si>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</si>
  <si>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</si>
  <si>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</si>
  <si>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</si>
  <si>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</si>
  <si>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</si>
  <si>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</si>
  <si>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</si>
  <si>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</si>
  <si>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</si>
  <si>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</si>
  <si>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</si>
  <si>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</si>
  <si>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</si>
  <si>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</si>
  <si>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</si>
  <si>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</si>
  <si>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</si>
  <si>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</si>
  <si>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</si>
  <si>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</si>
  <si>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</si>
  <si>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</si>
  <si>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</si>
  <si>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</si>
  <si>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</si>
  <si>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</si>
  <si>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</si>
  <si>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</si>
  <si>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</si>
  <si>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</si>
  <si>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</si>
  <si>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</si>
  <si>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</si>
  <si>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</si>
  <si>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</si>
  <si>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</si>
  <si>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</si>
  <si>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</si>
  <si>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</si>
  <si>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</si>
  <si>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</si>
  <si>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</si>
  <si>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</si>
  <si>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</si>
  <si>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</si>
  <si>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</si>
  <si>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</si>
  <si>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</si>
  <si>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</si>
  <si>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</si>
  <si>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</si>
  <si>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</si>
  <si>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</si>
  <si>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</si>
  <si>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</si>
  <si>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</si>
  <si>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</si>
  <si>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</si>
  <si>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</si>
  <si>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</si>
  <si>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</si>
  <si>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</si>
  <si>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</si>
  <si>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</si>
  <si>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</si>
  <si>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</si>
  <si>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</si>
  <si>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</si>
  <si>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</si>
  <si>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</si>
  <si>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</si>
  <si>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</si>
  <si>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</si>
  <si>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</si>
  <si>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</si>
  <si>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</si>
  <si>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</si>
  <si>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</si>
  <si>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</si>
  <si>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</si>
  <si>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</si>
  <si>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</si>
  <si>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</si>
  <si>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</si>
  <si>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</si>
  <si>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</si>
  <si>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</si>
  <si>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</si>
  <si>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</si>
  <si>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</si>
  <si>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</si>
  <si>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</si>
  <si>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</si>
  <si>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</si>
  <si>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</si>
  <si>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</si>
  <si>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</si>
  <si>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</si>
  <si>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</si>
  <si>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</si>
  <si>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</si>
  <si>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</si>
  <si>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</si>
  <si>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</si>
  <si>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</si>
  <si>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</si>
  <si>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</si>
  <si>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</si>
  <si>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</si>
  <si>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</si>
  <si>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</si>
  <si>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</si>
  <si>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</si>
  <si>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</si>
  <si>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</si>
  <si>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</si>
  <si>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</si>
  <si>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</si>
  <si>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</si>
  <si>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</si>
  <si>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</si>
  <si>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</si>
  <si>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</si>
  <si>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</si>
  <si>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</si>
  <si>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</si>
  <si>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</si>
  <si>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</si>
  <si>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</si>
  <si>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</si>
  <si>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</si>
  <si>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</si>
  <si>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</si>
  <si>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</si>
  <si>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</si>
  <si>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</si>
  <si>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</si>
  <si>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</si>
  <si>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</si>
  <si>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</si>
  <si>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</si>
  <si>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</si>
  <si>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</si>
  <si>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</si>
  <si>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</si>
  <si>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</si>
  <si>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</si>
  <si>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</si>
  <si>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</si>
  <si>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</si>
  <si>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</si>
  <si>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</si>
  <si>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</si>
  <si>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</si>
  <si>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</si>
  <si>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</si>
  <si>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</si>
  <si>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</si>
  <si>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</si>
  <si>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</si>
  <si>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</si>
  <si>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</si>
  <si>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</si>
  <si>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</si>
  <si>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</si>
  <si>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</si>
  <si>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</si>
  <si>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</si>
  <si>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</si>
  <si>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</si>
  <si>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</si>
  <si>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</si>
  <si>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</si>
  <si>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</si>
  <si>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</si>
  <si>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</si>
  <si>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</si>
  <si>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</si>
  <si>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</si>
  <si>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</si>
  <si>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</si>
  <si>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</si>
  <si>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</si>
  <si>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</si>
  <si>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</si>
  <si>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</si>
  <si>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</si>
  <si>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</si>
  <si>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</si>
  <si>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</si>
  <si>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</si>
  <si>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</si>
  <si>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</si>
  <si>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</si>
  <si>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</si>
  <si>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</si>
  <si>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</si>
  <si>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</si>
  <si>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</si>
  <si>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</si>
  <si>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</si>
  <si>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</si>
  <si>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</si>
  <si>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</si>
  <si>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</si>
  <si>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</si>
  <si>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</si>
  <si>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</si>
  <si>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</si>
  <si>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</si>
  <si>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</si>
  <si>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</si>
  <si>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</si>
  <si>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</si>
  <si>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</si>
  <si>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</si>
  <si>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</si>
  <si>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</si>
  <si>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</si>
  <si>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</si>
  <si>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</si>
  <si>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</si>
  <si>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</si>
  <si>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</si>
  <si>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</si>
  <si>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</si>
  <si>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</si>
  <si>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</si>
  <si>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</si>
  <si>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</si>
  <si>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</si>
  <si>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</si>
  <si>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</si>
  <si>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</si>
  <si>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</si>
  <si>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</si>
  <si>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</si>
  <si>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</si>
  <si>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</si>
  <si>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</si>
  <si>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</si>
  <si>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</si>
  <si>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</si>
  <si>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</si>
  <si>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</si>
  <si>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</si>
  <si>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</si>
  <si>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</si>
  <si>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</si>
  <si>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</si>
  <si>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</si>
  <si>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</si>
  <si>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</si>
  <si>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</si>
  <si>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</si>
  <si>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</si>
  <si>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</si>
  <si>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</si>
  <si>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</si>
  <si>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</si>
  <si>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</si>
  <si>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</si>
  <si>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</si>
  <si>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</si>
  <si>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</si>
  <si>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</si>
  <si>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</si>
  <si>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</si>
  <si>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</si>
  <si>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</si>
  <si>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</si>
  <si>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</si>
  <si>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</si>
  <si>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</si>
  <si>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</si>
  <si>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</si>
  <si>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</si>
  <si>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</si>
  <si>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</si>
  <si>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</si>
  <si>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</si>
  <si>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</si>
  <si>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</si>
  <si>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</si>
  <si>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</si>
  <si>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</si>
  <si>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</si>
  <si>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</si>
  <si>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</si>
  <si>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</si>
  <si>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</si>
  <si>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</si>
  <si>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</si>
  <si>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</si>
  <si>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</si>
  <si>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</si>
  <si>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</si>
  <si>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</si>
  <si>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</si>
  <si>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</si>
  <si>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</si>
  <si>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</si>
  <si>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</si>
  <si>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</si>
  <si>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</si>
  <si>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</si>
  <si>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</si>
  <si>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</si>
  <si>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</si>
  <si>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</si>
  <si>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</si>
  <si>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</si>
  <si>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</si>
  <si>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</si>
  <si>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</si>
  <si>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</si>
  <si>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</si>
  <si>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</si>
  <si>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</si>
  <si>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</si>
  <si>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</si>
  <si>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</si>
  <si>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</si>
  <si>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</si>
  <si>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</si>
  <si>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</si>
  <si>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</si>
  <si>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</si>
  <si>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</si>
  <si>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</si>
  <si>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</si>
  <si>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</si>
  <si>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</si>
  <si>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</si>
  <si>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</si>
  <si>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</si>
  <si>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</si>
  <si>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</si>
  <si>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</si>
  <si>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</si>
  <si>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</si>
  <si>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</si>
  <si>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</si>
  <si>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</si>
  <si>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</si>
  <si>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</si>
  <si>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</si>
  <si>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</si>
  <si>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</si>
  <si>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</si>
  <si>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</si>
  <si>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</si>
  <si>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</si>
  <si>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</si>
  <si>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</si>
  <si>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</si>
  <si>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</si>
  <si>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</si>
  <si>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</si>
  <si>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</si>
  <si>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</si>
  <si>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</si>
  <si>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</si>
  <si>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</si>
  <si>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</si>
  <si>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</si>
  <si>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</si>
  <si>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</si>
  <si>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</si>
  <si>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</si>
  <si>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</si>
  <si>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</si>
  <si>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</si>
  <si>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</si>
  <si>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</si>
  <si>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</si>
  <si>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</si>
  <si>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</si>
  <si>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</si>
  <si>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</si>
  <si>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</si>
  <si>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</si>
  <si>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</si>
  <si>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</si>
  <si>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</si>
  <si>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</si>
  <si>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</si>
  <si>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</si>
  <si>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</si>
  <si>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</si>
  <si>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</si>
  <si>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</si>
  <si>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</si>
  <si>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</si>
  <si>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</si>
  <si>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</si>
  <si>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</si>
  <si>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</si>
  <si>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</si>
  <si>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</si>
  <si>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</si>
  <si>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</si>
  <si>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</si>
  <si>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</si>
  <si>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</si>
  <si>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</si>
  <si>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</si>
  <si>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</si>
  <si>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</si>
  <si>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</si>
  <si>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</si>
  <si>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</si>
  <si>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</si>
  <si>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</si>
  <si>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</si>
  <si>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</si>
  <si>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</si>
  <si>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</si>
  <si>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</si>
  <si>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</si>
  <si>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</si>
  <si>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</si>
  <si>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</si>
  <si>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</si>
  <si>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</si>
  <si>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</si>
  <si>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</si>
  <si>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</si>
  <si>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</si>
  <si>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</si>
  <si>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</si>
  <si>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</si>
  <si>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</si>
  <si>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</si>
  <si>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</si>
  <si>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</si>
  <si>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</si>
  <si>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</si>
  <si>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</si>
  <si>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</si>
  <si>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</si>
  <si>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</si>
  <si>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</si>
  <si>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</si>
  <si>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</si>
  <si>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</si>
  <si>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</si>
  <si>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</si>
  <si>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</si>
  <si>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</si>
  <si>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</si>
  <si>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</si>
  <si>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</si>
  <si>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</si>
  <si>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</si>
  <si>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</si>
  <si>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</si>
  <si>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</si>
  <si>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</si>
  <si>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</si>
  <si>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</si>
  <si>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</si>
  <si>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</si>
  <si>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</si>
  <si>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</si>
  <si>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</si>
  <si>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</si>
  <si>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</si>
  <si>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</si>
  <si>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</si>
  <si>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</si>
  <si>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</si>
  <si>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</si>
  <si>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</si>
  <si>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</si>
  <si>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</si>
  <si>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</si>
  <si>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</si>
  <si>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</si>
  <si>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</si>
  <si>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</si>
  <si>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</si>
  <si>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</si>
  <si>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</si>
  <si>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</si>
  <si>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</si>
  <si>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</si>
  <si>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</si>
  <si>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</si>
  <si>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</si>
  <si>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</si>
  <si>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</si>
  <si>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</si>
  <si>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</si>
  <si>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</si>
  <si>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</si>
  <si>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</si>
  <si>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</si>
  <si>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</si>
  <si>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</si>
  <si>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</si>
  <si>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</si>
  <si>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</si>
  <si>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</si>
  <si>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</si>
  <si>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</si>
  <si>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</si>
  <si>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</si>
  <si>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</si>
  <si>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</si>
  <si>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</si>
  <si>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</si>
  <si>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</si>
  <si>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</si>
  <si>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</si>
  <si>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</si>
  <si>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</si>
  <si>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</si>
  <si>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</si>
  <si>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</si>
  <si>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</si>
  <si>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</si>
  <si>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</si>
  <si>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</si>
  <si>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</si>
  <si>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</si>
  <si>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</si>
  <si>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</si>
  <si>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</si>
  <si>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</si>
  <si>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</si>
  <si>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</si>
  <si>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</si>
  <si>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</si>
  <si>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</si>
  <si>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</si>
  <si>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</si>
  <si>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</si>
  <si>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</si>
  <si>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</si>
  <si>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</si>
  <si>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</si>
  <si>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</si>
  <si>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</si>
  <si>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</si>
  <si>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</si>
  <si>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</si>
  <si>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</si>
  <si>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</si>
  <si>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</si>
  <si>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</si>
  <si>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</si>
  <si>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</si>
  <si>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</si>
  <si>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</si>
  <si>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</si>
  <si>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</si>
  <si>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</si>
  <si>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</si>
  <si>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</si>
  <si>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</si>
  <si>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</si>
  <si>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</si>
  <si>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</si>
  <si>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</si>
  <si>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</si>
  <si>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</si>
  <si>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</si>
  <si>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</si>
  <si>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</si>
  <si>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</si>
  <si>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</si>
  <si>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</si>
  <si>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</si>
  <si>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</si>
  <si>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</si>
  <si>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</si>
  <si>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</si>
  <si>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</si>
  <si>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</si>
  <si>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</si>
  <si>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</si>
  <si>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</si>
  <si>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</si>
  <si>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</si>
  <si>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</si>
  <si>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</si>
  <si>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</si>
  <si>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</si>
  <si>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</si>
  <si>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</si>
  <si>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</si>
  <si>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</si>
  <si>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</si>
  <si>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</si>
  <si>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</si>
  <si>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</si>
  <si>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</si>
  <si>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</si>
  <si>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</si>
  <si>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</si>
  <si>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</si>
  <si>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</si>
  <si>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</si>
  <si>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</si>
  <si>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</si>
  <si>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</si>
  <si>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</si>
  <si>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</si>
  <si>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</si>
  <si>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</si>
  <si>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</si>
  <si>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</si>
  <si>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</si>
  <si>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</si>
  <si>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</si>
  <si>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</si>
  <si>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</si>
  <si>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</si>
  <si>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</si>
  <si>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</si>
  <si>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</si>
  <si>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</si>
  <si>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</si>
  <si>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</si>
  <si>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</si>
  <si>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</si>
  <si>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</si>
  <si>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</si>
  <si>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</si>
  <si>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</si>
  <si>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</si>
  <si>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</si>
  <si>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</si>
  <si>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</si>
  <si>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</si>
  <si>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</si>
  <si>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</si>
  <si>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</si>
  <si>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</si>
  <si>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</si>
  <si>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</si>
  <si>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</si>
  <si>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</si>
  <si>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</si>
  <si>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</si>
  <si>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</si>
  <si>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</si>
  <si>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</si>
  <si>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</si>
  <si>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</si>
  <si>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</si>
  <si>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</si>
  <si>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</si>
  <si>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</si>
  <si>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</si>
  <si>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</si>
  <si>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</si>
  <si>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</si>
  <si>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</si>
  <si>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</si>
  <si>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</si>
  <si>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</si>
  <si>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</si>
  <si>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</si>
  <si>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</si>
  <si>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</si>
  <si>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</si>
  <si>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</si>
  <si>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</si>
  <si>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</si>
  <si>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</si>
  <si>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</si>
  <si>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</si>
  <si>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</si>
  <si>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</si>
  <si>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</si>
  <si>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</si>
  <si>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</si>
  <si>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</si>
  <si>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</si>
  <si>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</si>
  <si>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</si>
  <si>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</si>
  <si>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</si>
  <si>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</si>
  <si>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</si>
  <si>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</si>
  <si>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</si>
  <si>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</si>
  <si>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</si>
  <si>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</si>
  <si>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</si>
  <si>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</si>
  <si>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</si>
  <si>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</si>
  <si>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</si>
  <si>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</si>
  <si>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</si>
  <si>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</si>
  <si>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</si>
  <si>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</si>
  <si>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</si>
  <si>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</si>
  <si>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</si>
  <si>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</si>
  <si>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</si>
  <si>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</si>
  <si>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</si>
  <si>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</si>
  <si>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</si>
  <si>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</si>
  <si>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</si>
  <si>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</si>
  <si>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</si>
  <si>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</si>
  <si>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</si>
  <si>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</si>
  <si>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</si>
  <si>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</si>
  <si>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</si>
  <si>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</si>
  <si>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</si>
  <si>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</si>
  <si>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</si>
  <si>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</si>
  <si>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</si>
  <si>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</si>
  <si>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</si>
  <si>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</si>
  <si>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</si>
  <si>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</si>
  <si>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</si>
  <si>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</si>
  <si>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</si>
  <si>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</si>
  <si>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</si>
  <si>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</si>
  <si>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</si>
  <si>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</si>
  <si>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</si>
  <si>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</si>
  <si>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</si>
  <si>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</si>
  <si>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</si>
  <si>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</si>
  <si>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</si>
  <si>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</si>
  <si>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</si>
  <si>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</si>
  <si>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</si>
  <si>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</si>
  <si>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</si>
  <si>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</si>
  <si>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</si>
  <si>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</si>
  <si>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</si>
  <si>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</si>
  <si>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</si>
  <si>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</si>
  <si>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</si>
  <si>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</si>
  <si>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</si>
  <si>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</si>
  <si>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</si>
  <si>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</si>
  <si>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</si>
  <si>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</si>
  <si>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</si>
  <si>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</si>
  <si>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</si>
  <si>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</si>
  <si>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</si>
  <si>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</si>
  <si>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</si>
  <si>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</si>
  <si>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</si>
  <si>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</si>
  <si>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</si>
  <si>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</si>
  <si>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</si>
  <si>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</si>
  <si>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</si>
  <si>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</si>
  <si>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</si>
  <si>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</si>
  <si>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</si>
  <si>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</si>
  <si>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</si>
  <si>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</si>
  <si>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</si>
  <si>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</si>
  <si>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</si>
  <si>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</si>
  <si>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</si>
  <si>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</si>
  <si>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</si>
  <si>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</si>
  <si>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</si>
  <si>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</si>
  <si>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</si>
  <si>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</si>
  <si>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</si>
  <si>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</si>
  <si>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</si>
  <si>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</si>
  <si>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</si>
  <si>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</si>
  <si>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</si>
  <si>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</si>
  <si>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</si>
  <si>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</si>
  <si>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</si>
  <si>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</si>
  <si>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</si>
  <si>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</si>
  <si>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</si>
  <si>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</si>
  <si>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</si>
  <si>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</si>
  <si>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</si>
  <si>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</si>
  <si>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</si>
  <si>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</si>
  <si>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</si>
  <si>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</si>
  <si>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</si>
  <si>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</si>
  <si>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</si>
  <si>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</si>
  <si>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</si>
  <si>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</si>
  <si>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</si>
  <si>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</si>
  <si>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</si>
  <si>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</si>
  <si>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</si>
  <si>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</si>
  <si>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</si>
  <si>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</si>
  <si>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</si>
  <si>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</si>
  <si>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</si>
  <si>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</si>
  <si>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</si>
  <si>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</si>
  <si>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</si>
  <si>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</si>
  <si>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</si>
  <si>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</si>
  <si>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</si>
  <si>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</si>
  <si>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</si>
  <si>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</si>
  <si>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</si>
  <si>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</si>
  <si>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</si>
  <si>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</si>
  <si>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</si>
  <si>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</si>
  <si>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</si>
  <si>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</si>
  <si>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</si>
  <si>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</si>
  <si>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</si>
  <si>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</si>
  <si>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</si>
  <si>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</si>
  <si>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</si>
  <si>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</si>
  <si>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</si>
  <si>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</si>
  <si>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</si>
  <si>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</si>
  <si>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</si>
  <si>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</si>
  <si>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</si>
  <si>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</si>
  <si>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</si>
  <si>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</si>
  <si>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</si>
  <si>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</si>
  <si>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</si>
  <si>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</si>
  <si>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</si>
  <si>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</si>
  <si>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</si>
  <si>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</si>
  <si>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</si>
  <si>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</si>
  <si>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</si>
  <si>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</si>
  <si>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</si>
  <si>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</si>
  <si>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</si>
  <si>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</si>
  <si>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</si>
  <si>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</si>
  <si>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</si>
  <si>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</si>
  <si>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</si>
  <si>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</si>
  <si>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</si>
  <si>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</si>
  <si>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</si>
  <si>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</si>
  <si>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</si>
  <si>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</si>
  <si>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</si>
  <si>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</si>
  <si>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</si>
  <si>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</si>
  <si>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</si>
  <si>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</si>
  <si>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</si>
  <si>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</si>
  <si>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</si>
  <si>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</si>
  <si>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</si>
  <si>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</si>
  <si>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</si>
  <si>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</si>
  <si>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</si>
  <si>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</si>
  <si>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</si>
  <si>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</si>
  <si>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</si>
  <si>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</si>
  <si>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</si>
  <si>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</si>
  <si>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</si>
  <si>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</si>
  <si>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</si>
  <si>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</si>
  <si>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</si>
  <si>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</si>
  <si>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</si>
  <si>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</si>
  <si>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</si>
  <si>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</si>
  <si>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</si>
  <si>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</si>
  <si>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</si>
  <si>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</si>
  <si>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</si>
  <si>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</si>
  <si>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</si>
  <si>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</si>
  <si>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</si>
  <si>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</si>
  <si>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</si>
  <si>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</si>
  <si>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</si>
  <si>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</si>
  <si>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</si>
  <si>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</si>
  <si>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</si>
  <si>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</si>
  <si>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</si>
  <si>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</si>
  <si>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</si>
  <si>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</si>
  <si>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</si>
  <si>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</si>
  <si>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</si>
  <si>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</si>
  <si>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</si>
  <si>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</si>
  <si>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</si>
  <si>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</si>
  <si>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</si>
  <si>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</si>
  <si>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</si>
  <si>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</si>
  <si>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</si>
  <si>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</si>
  <si>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</si>
  <si>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</si>
  <si>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</si>
  <si>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</si>
  <si>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</si>
  <si>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</si>
  <si>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</si>
  <si>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</si>
  <si>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</si>
  <si>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</si>
  <si>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</si>
  <si>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</si>
  <si>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</si>
  <si>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</si>
  <si>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</si>
  <si>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</si>
  <si>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</si>
  <si>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</si>
  <si>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</si>
  <si>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</si>
  <si>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</si>
  <si>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</si>
  <si>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</si>
  <si>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</si>
  <si>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</si>
  <si>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</si>
  <si>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</si>
  <si>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</si>
  <si>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</si>
  <si>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</si>
  <si>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</si>
  <si>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</si>
  <si>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</si>
  <si>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</si>
  <si>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</si>
  <si>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</si>
  <si>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</si>
  <si>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</si>
  <si>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</si>
  <si>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</si>
  <si>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</si>
  <si>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</si>
  <si>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</si>
  <si>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</si>
  <si>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</si>
  <si>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</si>
  <si>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</si>
  <si>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</si>
  <si>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</si>
  <si>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</si>
  <si>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</si>
  <si>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</si>
  <si>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</si>
  <si>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</si>
  <si>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</si>
  <si>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</si>
  <si>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</si>
  <si>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</si>
  <si>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</si>
  <si>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</si>
  <si>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</si>
  <si>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</si>
  <si>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</si>
  <si>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</si>
  <si>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</si>
  <si>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</si>
  <si>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</si>
  <si>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</si>
  <si>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</si>
  <si>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</si>
  <si>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</si>
  <si>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</si>
  <si>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</si>
  <si>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</si>
  <si>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</si>
  <si>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</si>
  <si>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</si>
  <si>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</si>
  <si>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</si>
  <si>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</si>
  <si>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</si>
  <si>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</si>
  <si>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</si>
  <si>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</si>
  <si>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</si>
  <si>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</si>
  <si>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</si>
  <si>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</si>
  <si>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</si>
  <si>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</si>
  <si>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</si>
  <si>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</si>
  <si>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</si>
  <si>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</si>
  <si>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</si>
  <si>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</si>
  <si>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</si>
  <si>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</si>
  <si>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</si>
  <si>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</si>
  <si>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</si>
  <si>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</si>
  <si>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</si>
  <si>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</si>
  <si>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</si>
  <si>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</si>
  <si>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</si>
  <si>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</si>
  <si>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</si>
  <si>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</si>
  <si>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</si>
  <si>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</si>
  <si>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</si>
  <si>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</si>
  <si>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</si>
  <si>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</si>
  <si>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</si>
  <si>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</si>
  <si>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</si>
  <si>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</si>
  <si>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</si>
  <si>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</si>
  <si>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</si>
  <si>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</si>
  <si>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</si>
  <si>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</si>
  <si>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</si>
  <si>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</si>
  <si>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</si>
  <si>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</si>
  <si>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</si>
  <si>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</si>
  <si>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</si>
  <si>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</si>
  <si>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</si>
  <si>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</si>
  <si>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</si>
  <si>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</si>
  <si>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</si>
  <si>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</si>
  <si>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</si>
  <si>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</si>
  <si>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</si>
  <si>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</si>
  <si>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</si>
  <si>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</si>
  <si>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</si>
  <si>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</si>
  <si>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</si>
  <si>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</si>
  <si>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</si>
  <si>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</si>
  <si>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</si>
  <si>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</si>
  <si>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</si>
  <si>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</si>
  <si>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</si>
  <si>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</si>
  <si>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</si>
  <si>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</si>
  <si>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</si>
  <si>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</si>
  <si>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</si>
  <si>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</si>
  <si>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</si>
  <si>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</si>
  <si>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</si>
  <si>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</si>
  <si>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</si>
  <si>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</si>
  <si>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</si>
  <si>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</si>
  <si>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</si>
  <si>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</si>
  <si>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</si>
  <si>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</si>
  <si>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</si>
  <si>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</si>
  <si>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</si>
  <si>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</si>
  <si>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</si>
  <si>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</si>
  <si>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</si>
  <si>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</si>
  <si>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</si>
  <si>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</si>
  <si>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</si>
  <si>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</si>
  <si>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</si>
  <si>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</si>
  <si>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</si>
  <si>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</si>
  <si>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</si>
  <si>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</si>
  <si>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</si>
  <si>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</si>
  <si>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</si>
  <si>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</si>
  <si>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</si>
  <si>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</si>
  <si>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</si>
  <si>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</si>
  <si>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</si>
  <si>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</si>
  <si>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</si>
  <si>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</si>
  <si>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</si>
  <si>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</si>
  <si>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</si>
  <si>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</si>
  <si>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</si>
  <si>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</si>
  <si>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</si>
  <si>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</si>
  <si>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</si>
  <si>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</si>
  <si>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</si>
  <si>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</si>
  <si>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</si>
  <si>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</si>
  <si>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</si>
  <si>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</si>
  <si>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</si>
  <si>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</si>
  <si>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</si>
  <si>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</si>
  <si>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</si>
  <si>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</si>
  <si>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</si>
  <si>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</si>
  <si>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</si>
  <si>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</si>
  <si>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</si>
  <si>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</si>
  <si>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</si>
  <si>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</si>
  <si>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</si>
  <si>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</si>
  <si>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</si>
  <si>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</si>
  <si>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</si>
  <si>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</si>
  <si>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</si>
  <si>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</si>
  <si>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</si>
  <si>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</si>
  <si>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</si>
  <si>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</si>
  <si>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</si>
  <si>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</si>
  <si>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</si>
  <si>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</si>
  <si>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</si>
  <si>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</si>
  <si>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</si>
  <si>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</si>
  <si>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</si>
  <si>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</si>
  <si>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</si>
  <si>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</si>
  <si>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</si>
  <si>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</si>
  <si>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</si>
  <si>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</si>
  <si>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</si>
  <si>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</si>
  <si>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</si>
  <si>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</si>
  <si>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</si>
  <si>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</si>
  <si>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</si>
  <si>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</si>
  <si>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</si>
  <si>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</si>
  <si>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</si>
  <si>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</si>
  <si>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</si>
  <si>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</si>
  <si>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</si>
  <si>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</si>
  <si>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</si>
  <si>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</si>
  <si>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</si>
  <si>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</si>
  <si>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</si>
  <si>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</si>
  <si>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</si>
  <si>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</si>
  <si>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</si>
  <si>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</si>
  <si>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</si>
  <si>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</si>
  <si>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</si>
  <si>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</si>
  <si>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</si>
  <si>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</si>
  <si>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</si>
  <si>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</si>
  <si>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</si>
  <si>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</si>
  <si>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</si>
  <si>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</si>
  <si>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</si>
  <si>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</si>
  <si>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</si>
  <si>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</si>
  <si>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</si>
  <si>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</si>
  <si>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</si>
  <si>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</si>
  <si>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</si>
  <si>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</si>
  <si>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</si>
  <si>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</si>
  <si>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</si>
  <si>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</si>
  <si>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</si>
  <si>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</si>
  <si>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</si>
  <si>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</si>
  <si>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</si>
  <si>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</si>
  <si>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</si>
  <si>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</si>
  <si>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</si>
  <si>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</si>
  <si>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</si>
  <si>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</si>
  <si>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</si>
  <si>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</si>
  <si>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</si>
  <si>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</si>
  <si>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</si>
  <si>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</si>
  <si>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</si>
  <si>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</si>
  <si>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</si>
  <si>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</si>
  <si>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</si>
  <si>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</si>
  <si>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</si>
  <si>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</si>
  <si>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</si>
  <si>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</si>
  <si>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</si>
  <si>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</si>
  <si>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</si>
  <si>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</si>
  <si>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</si>
  <si>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</si>
  <si>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</si>
  <si>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</si>
  <si>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</si>
  <si>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</si>
  <si>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</si>
  <si>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</si>
  <si>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</si>
  <si>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</si>
  <si>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</si>
  <si>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</si>
  <si>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</si>
  <si>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</si>
  <si>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</si>
  <si>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</si>
  <si>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</si>
  <si>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</si>
  <si>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</si>
  <si>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</si>
  <si>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</si>
  <si>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</si>
  <si>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</si>
  <si>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</si>
  <si>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</si>
  <si>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</si>
  <si>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</si>
  <si>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</si>
  <si>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</si>
  <si>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</si>
  <si>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</si>
  <si>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</si>
  <si>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</si>
  <si>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</si>
  <si>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</si>
  <si>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</si>
  <si>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</si>
  <si>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</si>
  <si>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</si>
  <si>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</si>
  <si>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</si>
  <si>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</si>
  <si>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</si>
  <si>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</si>
  <si>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</si>
  <si>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</si>
  <si>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</si>
  <si>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</si>
  <si>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</si>
  <si>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</si>
  <si>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</si>
  <si>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</si>
  <si>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</si>
  <si>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</si>
  <si>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</si>
  <si>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</si>
  <si>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</si>
  <si>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</si>
  <si>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</si>
  <si>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</si>
  <si>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</si>
  <si>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</si>
  <si>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</si>
  <si>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</si>
  <si>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</si>
  <si>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</si>
  <si>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</si>
  <si>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</si>
  <si>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</si>
  <si>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</si>
  <si>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</si>
  <si>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</si>
  <si>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</si>
  <si>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</si>
  <si>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</si>
  <si>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</si>
  <si>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</si>
  <si>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</si>
  <si>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</si>
  <si>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</si>
  <si>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</si>
  <si>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</si>
  <si>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</si>
  <si>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</si>
  <si>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</si>
  <si>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</si>
  <si>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</si>
  <si>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</si>
  <si>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</si>
  <si>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</si>
  <si>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</si>
  <si>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</si>
  <si>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</si>
  <si>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</si>
  <si>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</si>
  <si>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</si>
  <si>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</si>
  <si>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</si>
  <si>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</si>
  <si>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</si>
  <si>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</si>
  <si>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</si>
  <si>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</si>
  <si>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</si>
  <si>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</si>
  <si>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</si>
  <si>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</si>
  <si>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</si>
  <si>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</si>
  <si>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</si>
  <si>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</si>
  <si>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</si>
  <si>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</si>
  <si>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</si>
  <si>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</si>
  <si>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</si>
  <si>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</si>
  <si>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</si>
  <si>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</si>
  <si>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</si>
  <si>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</si>
  <si>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</si>
  <si>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</si>
  <si>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</si>
  <si>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</si>
  <si>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</si>
  <si>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</si>
  <si>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</si>
  <si>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</si>
  <si>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</si>
  <si>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</si>
  <si>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</si>
  <si>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</si>
  <si>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</si>
  <si>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</si>
  <si>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</si>
  <si>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</si>
  <si>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</si>
  <si>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</si>
  <si>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</si>
  <si>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</si>
  <si>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</si>
  <si>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</si>
  <si>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</si>
  <si>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</si>
  <si>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</si>
  <si>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</si>
  <si>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</si>
  <si>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</si>
  <si>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</si>
  <si>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</si>
  <si>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</si>
  <si>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</si>
  <si>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</si>
  <si>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</si>
  <si>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</si>
  <si>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</si>
  <si>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</si>
  <si>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</si>
  <si>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</si>
  <si>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</si>
  <si>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</si>
  <si>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</si>
  <si>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</si>
  <si>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</si>
  <si>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</si>
  <si>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</si>
  <si>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</si>
  <si>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</si>
  <si>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</si>
  <si>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</si>
  <si>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</si>
  <si>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</si>
  <si>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</si>
  <si>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</si>
  <si>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</si>
  <si>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</si>
  <si>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</si>
  <si>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</si>
  <si>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</si>
  <si>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</si>
  <si>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</si>
  <si>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</si>
  <si>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</si>
  <si>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</si>
  <si>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</si>
  <si>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</si>
  <si>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</si>
  <si>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</si>
  <si>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</si>
  <si>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</si>
  <si>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</si>
  <si>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</si>
  <si>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</si>
  <si>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</si>
  <si>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</si>
  <si>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</si>
  <si>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</si>
  <si>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</si>
  <si>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</si>
  <si>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</si>
  <si>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</si>
  <si>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</si>
  <si>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</si>
  <si>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</si>
  <si>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</si>
  <si>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</si>
  <si>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</si>
  <si>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</si>
  <si>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</si>
  <si>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</si>
  <si>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</si>
  <si>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</si>
  <si>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</si>
  <si>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</si>
  <si>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</si>
  <si>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</si>
  <si>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</si>
  <si>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</si>
  <si>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</si>
  <si>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</si>
  <si>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</si>
  <si>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</si>
  <si>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</si>
  <si>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</si>
  <si>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</si>
  <si>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</si>
  <si>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</si>
  <si>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</si>
  <si>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</si>
  <si>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</si>
  <si>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</si>
  <si>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</si>
  <si>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</si>
  <si>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</si>
  <si>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</si>
  <si>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</si>
  <si>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</si>
  <si>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</si>
  <si>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</si>
  <si>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</si>
  <si>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</si>
  <si>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</si>
  <si>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</si>
  <si>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</si>
  <si>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</si>
  <si>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</si>
  <si>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</si>
  <si>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</si>
  <si>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</si>
  <si>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</si>
  <si>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</si>
  <si>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</si>
  <si>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</si>
  <si>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</si>
  <si>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</si>
  <si>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</si>
  <si>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</si>
  <si>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</si>
  <si>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</si>
  <si>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</si>
  <si>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</si>
  <si>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</si>
  <si>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</si>
  <si>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</si>
  <si>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</si>
  <si>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</si>
  <si>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</si>
  <si>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</si>
  <si>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</si>
  <si>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</si>
  <si>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</si>
  <si>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</si>
  <si>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</si>
  <si>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</si>
  <si>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</si>
  <si>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</si>
  <si>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</si>
  <si>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</si>
  <si>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</si>
  <si>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</si>
  <si>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</si>
  <si>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</si>
  <si>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</si>
  <si>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</si>
  <si>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</si>
  <si>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</si>
  <si>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</si>
  <si>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</si>
  <si>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</si>
  <si>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</si>
  <si>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</si>
  <si>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</si>
  <si>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</si>
  <si>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</si>
  <si>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</si>
  <si>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</si>
  <si>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</si>
  <si>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</si>
  <si>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</si>
  <si>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</si>
  <si>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</si>
  <si>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</si>
  <si>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</si>
  <si>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</si>
  <si>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</si>
  <si>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</si>
  <si>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</si>
  <si>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</si>
  <si>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</si>
  <si>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</si>
  <si>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</si>
  <si>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</si>
  <si>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</si>
  <si>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</si>
  <si>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</si>
  <si>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</si>
  <si>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</si>
  <si>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</si>
  <si>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</si>
  <si>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</si>
  <si>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</si>
  <si>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</si>
  <si>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</si>
  <si>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</si>
  <si>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</si>
  <si>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</si>
  <si>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</si>
  <si>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</si>
  <si>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</si>
  <si>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</si>
  <si>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</si>
  <si>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</si>
  <si>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</si>
  <si>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</si>
  <si>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</si>
  <si>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</si>
  <si>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</si>
  <si>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</si>
  <si>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</si>
  <si>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</si>
  <si>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</si>
  <si>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</si>
  <si>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</si>
  <si>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</si>
  <si>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</si>
  <si>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</si>
  <si>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</si>
  <si>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</si>
  <si>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</si>
  <si>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</si>
  <si>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</si>
  <si>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</si>
  <si>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</si>
  <si>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</si>
  <si>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</si>
  <si>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</si>
  <si>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</si>
  <si>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</si>
  <si>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</si>
  <si>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</si>
  <si>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</si>
  <si>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</si>
  <si>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</si>
  <si>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</si>
  <si>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</si>
  <si>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</si>
  <si>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</si>
  <si>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</si>
  <si>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</si>
  <si>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</si>
  <si>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</si>
  <si>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</si>
  <si>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</si>
  <si>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</si>
  <si>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</si>
  <si>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</si>
  <si>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</si>
  <si>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</si>
  <si>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</si>
  <si>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</si>
  <si>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</si>
  <si>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</si>
  <si>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</si>
  <si>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</si>
  <si>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</si>
  <si>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</si>
  <si>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</si>
  <si>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</si>
  <si>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</si>
  <si>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</si>
  <si>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</si>
  <si>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</si>
  <si>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</si>
  <si>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</si>
  <si>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</si>
  <si>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</si>
  <si>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</si>
  <si>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</si>
  <si>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</si>
  <si>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</si>
  <si>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</si>
  <si>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</si>
  <si>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</si>
  <si>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</si>
  <si>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</si>
  <si>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</si>
  <si>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</si>
  <si>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</si>
  <si>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</si>
  <si>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</si>
  <si>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</si>
  <si>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</si>
  <si>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</si>
  <si>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</si>
  <si>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</si>
  <si>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</si>
  <si>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</si>
  <si>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</si>
  <si>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</si>
  <si>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</si>
  <si>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</si>
  <si>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</si>
  <si>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</si>
  <si>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</si>
  <si>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</si>
  <si>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</si>
  <si>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</si>
  <si>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</si>
  <si>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</si>
  <si>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</si>
  <si>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</si>
  <si>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</si>
  <si>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</si>
  <si>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</si>
  <si>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</si>
  <si>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</si>
  <si>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</si>
  <si>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</si>
  <si>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</si>
  <si>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</si>
  <si>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</si>
  <si>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</si>
  <si>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</si>
  <si>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</si>
  <si>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</si>
  <si>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</si>
  <si>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</si>
  <si>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</si>
  <si>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</si>
  <si>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</si>
  <si>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</si>
  <si>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</si>
  <si>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</si>
  <si>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</si>
  <si>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</si>
  <si>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</si>
  <si>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</si>
  <si>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</si>
  <si>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</si>
  <si>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</si>
  <si>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</si>
  <si>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</si>
  <si>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</si>
  <si>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</si>
  <si>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</si>
  <si>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</si>
  <si>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</si>
  <si>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</si>
  <si>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</si>
  <si>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</si>
  <si>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</si>
  <si>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</si>
  <si>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</si>
  <si>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</si>
  <si>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</si>
  <si>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</si>
  <si>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</si>
  <si>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</si>
  <si>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</si>
  <si>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</si>
  <si>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</si>
  <si>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</si>
  <si>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</si>
  <si>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</si>
  <si>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</si>
  <si>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</si>
  <si>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</si>
  <si>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</si>
  <si>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</si>
  <si>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</si>
  <si>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</si>
  <si>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</si>
  <si>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</si>
  <si>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</si>
  <si>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</si>
  <si>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</si>
  <si>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</si>
  <si>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</si>
  <si>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</si>
  <si>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</si>
  <si>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</si>
  <si>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</si>
  <si>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</si>
  <si>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</si>
  <si>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</si>
  <si>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</si>
  <si>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</si>
  <si>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</si>
  <si>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</si>
  <si>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</si>
  <si>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</si>
  <si>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</si>
  <si>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</si>
  <si>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</si>
  <si>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</si>
  <si>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</si>
  <si>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</si>
  <si>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</si>
  <si>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</si>
  <si>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</si>
  <si>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</si>
  <si>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</si>
  <si>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</si>
  <si>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</si>
  <si>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</si>
  <si>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</si>
  <si>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</si>
  <si>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</si>
  <si>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</si>
  <si>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</si>
  <si>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</si>
  <si>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</si>
  <si>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</si>
  <si>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</si>
  <si>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</si>
  <si>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</si>
  <si>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</si>
  <si>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</si>
  <si>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</si>
  <si>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</si>
  <si>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</si>
  <si>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</si>
  <si>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</si>
  <si>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</si>
  <si>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</si>
  <si>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</si>
  <si>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</si>
  <si>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</si>
  <si>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</si>
  <si>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</si>
  <si>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</si>
  <si>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</si>
  <si>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</si>
  <si>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</si>
  <si>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</si>
  <si>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</si>
  <si>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</si>
  <si>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</si>
  <si>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</si>
  <si>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</si>
  <si>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</si>
  <si>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</si>
  <si>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</si>
  <si>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</si>
  <si>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</si>
  <si>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</si>
  <si>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</si>
  <si>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</si>
  <si>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</si>
  <si>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</si>
  <si>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</si>
  <si>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</si>
  <si>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</si>
  <si>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</si>
  <si>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</si>
  <si>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</si>
  <si>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</si>
  <si>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</si>
  <si>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</si>
  <si>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</si>
  <si>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</si>
  <si>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</si>
  <si>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</si>
  <si>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</si>
  <si>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</si>
  <si>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</si>
  <si>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</si>
  <si>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</si>
  <si>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</si>
  <si>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</si>
  <si>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</si>
  <si>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</si>
  <si>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</si>
  <si>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</si>
  <si>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</si>
  <si>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</si>
  <si>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</si>
  <si>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</si>
  <si>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</si>
  <si>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</si>
  <si>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</si>
  <si>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</si>
  <si>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</si>
  <si>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</si>
  <si>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</si>
  <si>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</si>
  <si>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</si>
  <si>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</si>
  <si>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</si>
  <si>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</si>
  <si>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</si>
  <si>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</si>
  <si>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</si>
  <si>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</si>
  <si>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</si>
  <si>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</si>
  <si>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</si>
  <si>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</si>
  <si>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</si>
  <si>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</si>
  <si>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</si>
  <si>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</si>
  <si>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</si>
  <si>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</si>
  <si>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</si>
  <si>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</si>
  <si>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</si>
  <si>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</si>
  <si>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</si>
  <si>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</si>
  <si>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</si>
  <si>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</si>
  <si>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</si>
  <si>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</si>
  <si>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</si>
  <si>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</si>
  <si>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</si>
  <si>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</si>
  <si>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</si>
  <si>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</si>
  <si>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</si>
  <si>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</si>
  <si>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</si>
  <si>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</si>
  <si>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</si>
  <si>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</si>
  <si>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</si>
  <si>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</si>
  <si>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</si>
  <si>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</si>
  <si>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</si>
  <si>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</si>
  <si>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</si>
  <si>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</si>
  <si>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</si>
  <si>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</si>
  <si>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</si>
  <si>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</si>
  <si>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</si>
  <si>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</si>
  <si>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</si>
  <si>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</si>
  <si>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</si>
  <si>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</si>
  <si>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</si>
  <si>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</si>
  <si>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</si>
  <si>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</si>
  <si>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</si>
  <si>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</si>
  <si>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</si>
  <si>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</si>
  <si>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</si>
  <si>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</si>
  <si>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</si>
  <si>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</si>
  <si>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</si>
  <si>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</si>
  <si>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</si>
  <si>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</si>
  <si>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</si>
  <si>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</si>
  <si>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</si>
  <si>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</si>
  <si>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</si>
  <si>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</si>
  <si>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</si>
  <si>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</si>
  <si>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</si>
  <si>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</si>
  <si>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</si>
  <si>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</si>
  <si>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</si>
  <si>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</si>
  <si>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</si>
  <si>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</si>
  <si>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</si>
  <si>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</si>
  <si>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</si>
  <si>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</si>
  <si>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</si>
  <si>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</si>
  <si>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</si>
  <si>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</si>
  <si>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</si>
  <si>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</si>
  <si>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</si>
  <si>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</si>
  <si>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</si>
  <si>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</si>
  <si>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</si>
  <si>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</si>
  <si>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</si>
  <si>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</si>
  <si>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</si>
  <si>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</si>
  <si>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</si>
  <si>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</si>
  <si>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</si>
  <si>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</si>
  <si>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</si>
  <si>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</si>
  <si>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</si>
  <si>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</si>
  <si>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</si>
  <si>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</si>
  <si>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</si>
  <si>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</si>
  <si>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</si>
  <si>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</si>
  <si>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</si>
  <si>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</si>
  <si>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</si>
  <si>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</si>
  <si>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</si>
  <si>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</si>
  <si>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</si>
  <si>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</si>
  <si>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</si>
  <si>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</si>
  <si>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</si>
  <si>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</si>
  <si>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</si>
  <si>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</si>
  <si>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</si>
  <si>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</si>
  <si>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</si>
  <si>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</si>
  <si>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</si>
  <si>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</si>
  <si>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</si>
  <si>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</si>
  <si>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</si>
  <si>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</si>
  <si>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</si>
  <si>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</si>
  <si>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</si>
  <si>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</si>
  <si>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</si>
  <si>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</si>
  <si>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</si>
  <si>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</si>
  <si>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</si>
  <si>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</si>
  <si>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</si>
  <si>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</si>
  <si>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</si>
  <si>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</si>
  <si>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</si>
  <si>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</si>
  <si>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</si>
  <si>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</si>
  <si>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</si>
  <si>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</si>
  <si>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</si>
  <si>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</si>
  <si>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</si>
  <si>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</si>
  <si>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</si>
  <si>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</si>
  <si>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</si>
  <si>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</si>
  <si>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</si>
  <si>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</si>
  <si>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</si>
  <si>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</si>
  <si>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</si>
  <si>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</si>
  <si>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</si>
  <si>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</si>
  <si>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</si>
  <si>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</si>
  <si>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</si>
  <si>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</si>
  <si>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</si>
  <si>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</si>
  <si>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</si>
  <si>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</si>
  <si>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</si>
  <si>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</si>
  <si>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</si>
  <si>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</si>
  <si>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</si>
  <si>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</si>
  <si>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</si>
  <si>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</si>
  <si>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</si>
  <si>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</si>
  <si>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</si>
  <si>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</si>
  <si>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</si>
  <si>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</si>
  <si>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</si>
  <si>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</si>
  <si>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</si>
  <si>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</si>
  <si>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</si>
  <si>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</si>
  <si>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</si>
  <si>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</si>
  <si>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</si>
  <si>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</si>
  <si>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</si>
  <si>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</si>
  <si>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</si>
  <si>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</si>
  <si>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</si>
  <si>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</si>
  <si>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</si>
  <si>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</si>
  <si>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</si>
  <si>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</si>
  <si>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</si>
  <si>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</si>
  <si>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</si>
  <si>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</si>
  <si>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</si>
  <si>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</si>
  <si>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</si>
  <si>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</si>
  <si>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</si>
  <si>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</si>
  <si>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</si>
  <si>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</si>
  <si>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</si>
  <si>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</si>
  <si>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</si>
  <si>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</si>
  <si>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</si>
  <si>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</si>
  <si>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</si>
  <si>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</si>
  <si>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</si>
  <si>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</si>
  <si>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</si>
  <si>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</si>
  <si>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</si>
  <si>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</si>
  <si>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</si>
  <si>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</si>
  <si>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</si>
  <si>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</si>
  <si>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</si>
  <si>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</si>
  <si>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</si>
  <si>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</si>
  <si>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</si>
  <si>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</si>
  <si>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</si>
  <si>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</si>
  <si>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</si>
  <si>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</si>
  <si>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</si>
  <si>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</si>
  <si>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</si>
  <si>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</si>
  <si>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</si>
  <si>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</si>
  <si>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</si>
  <si>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</si>
  <si>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</si>
  <si>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</si>
  <si>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</si>
  <si>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</si>
  <si>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</si>
  <si>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</si>
  <si>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</si>
  <si>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</si>
  <si>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</si>
  <si>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</si>
  <si>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</si>
  <si>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</si>
  <si>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</si>
  <si>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</si>
  <si>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</si>
  <si>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</si>
  <si>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</si>
  <si>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</si>
  <si>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</si>
  <si>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</si>
  <si>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</si>
  <si>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</si>
  <si>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</si>
  <si>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</si>
  <si>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</si>
  <si>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</si>
  <si>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</si>
  <si>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</si>
  <si>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</si>
  <si>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</si>
  <si>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</si>
  <si>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</si>
  <si>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</si>
  <si>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</si>
  <si>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</si>
  <si>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</si>
  <si>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</si>
  <si>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</si>
  <si>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</si>
  <si>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</si>
  <si>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</si>
  <si>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</si>
  <si>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</si>
  <si>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</si>
  <si>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</si>
  <si>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</si>
  <si>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</si>
  <si>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</si>
  <si>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</si>
  <si>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</si>
  <si>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</si>
  <si>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</si>
  <si>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</si>
  <si>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</si>
  <si>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</si>
  <si>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</si>
  <si>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</si>
  <si>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</si>
  <si>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</si>
  <si>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</si>
  <si>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</si>
  <si>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</si>
  <si>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</si>
  <si>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</si>
  <si>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</si>
  <si>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</si>
  <si>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</si>
  <si>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</si>
  <si>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</si>
  <si>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</si>
  <si>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</si>
  <si>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</si>
  <si>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</si>
  <si>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</si>
  <si>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</si>
  <si>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</si>
  <si>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</si>
  <si>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</si>
  <si>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</si>
  <si>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</si>
  <si>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</si>
  <si>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</si>
  <si>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</si>
  <si>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</si>
  <si>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</si>
  <si>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</si>
  <si>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</si>
  <si>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</si>
  <si>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</si>
  <si>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</si>
  <si>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</si>
  <si>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</si>
  <si>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</si>
  <si>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</si>
  <si>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</si>
  <si>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</si>
  <si>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</si>
  <si>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</si>
  <si>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</si>
  <si>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</si>
  <si>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</si>
  <si>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</si>
  <si>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</si>
  <si>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</si>
  <si>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</si>
  <si>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</si>
  <si>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</si>
  <si>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</si>
  <si>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</si>
  <si>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</si>
  <si>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</si>
  <si>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</si>
  <si>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</si>
  <si>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</si>
  <si>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</si>
  <si>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</si>
  <si>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</si>
  <si>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</si>
  <si>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</si>
  <si>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</si>
  <si>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</si>
  <si>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</si>
  <si>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</si>
  <si>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</si>
  <si>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</si>
  <si>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</si>
  <si>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</si>
  <si>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</si>
  <si>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</si>
  <si>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</si>
  <si>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</si>
  <si>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</si>
  <si>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</si>
  <si>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</si>
  <si>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</si>
  <si>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</si>
  <si>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</si>
  <si>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</si>
  <si>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</si>
  <si>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</si>
  <si>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</si>
  <si>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</si>
  <si>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</si>
  <si>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</si>
  <si>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</si>
  <si>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</si>
  <si>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</si>
  <si>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</si>
  <si>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</si>
  <si>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</si>
  <si>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</si>
  <si>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</si>
  <si>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</si>
  <si>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</si>
  <si>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</si>
  <si>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</si>
  <si>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</si>
  <si>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</si>
  <si>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</si>
  <si>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</si>
  <si>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</si>
  <si>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</si>
  <si>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</si>
  <si>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</si>
  <si>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</si>
  <si>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</si>
  <si>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</si>
  <si>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</si>
  <si>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</si>
  <si>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</si>
  <si>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</si>
  <si>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</si>
  <si>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</si>
  <si>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</si>
  <si>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</si>
  <si>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</si>
  <si>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</si>
  <si>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</si>
  <si>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</si>
  <si>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</si>
  <si>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</si>
  <si>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</si>
  <si>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</si>
  <si>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</si>
  <si>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</si>
  <si>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</si>
  <si>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</si>
  <si>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</si>
  <si>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</si>
  <si>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</si>
  <si>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</si>
  <si>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</si>
  <si>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</si>
  <si>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</si>
  <si>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</si>
  <si>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</si>
  <si>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</si>
  <si>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</si>
  <si>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</si>
  <si>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</si>
  <si>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</si>
  <si>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</si>
  <si>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</si>
  <si>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</si>
  <si>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</si>
  <si>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</si>
  <si>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</si>
  <si>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</si>
  <si>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</si>
  <si>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</si>
  <si>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</si>
  <si>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</si>
  <si>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</si>
  <si>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</si>
  <si>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</si>
  <si>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</si>
  <si>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</si>
  <si>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</si>
  <si>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</si>
  <si>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</si>
  <si>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</si>
  <si>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</si>
  <si>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</si>
  <si>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</si>
  <si>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</si>
  <si>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</si>
  <si>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</si>
  <si>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</si>
  <si>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</si>
  <si>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</si>
  <si>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</si>
  <si>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</si>
  <si>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</si>
  <si>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</si>
  <si>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</si>
  <si>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</si>
  <si>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</si>
  <si>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</si>
  <si>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</si>
  <si>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</si>
  <si>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</si>
  <si>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</si>
  <si>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</si>
  <si>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</si>
  <si>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</si>
  <si>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</si>
  <si>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</si>
  <si>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</si>
  <si>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</si>
  <si>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</si>
  <si>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</si>
  <si>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</si>
  <si>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</si>
  <si>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</si>
  <si>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</si>
  <si>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</si>
  <si>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</si>
  <si>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</si>
  <si>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</si>
  <si>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</si>
  <si>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</si>
  <si>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</si>
  <si>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</si>
  <si>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</si>
  <si>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</si>
  <si>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</si>
  <si>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</si>
  <si>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</si>
  <si>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</si>
  <si>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</si>
  <si>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</si>
  <si>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</si>
  <si>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</si>
  <si>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</si>
  <si>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</si>
  <si>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</si>
  <si>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</si>
  <si>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</si>
  <si>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</si>
  <si>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</si>
  <si>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</si>
  <si>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</si>
  <si>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</si>
  <si>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</si>
  <si>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</si>
  <si>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</si>
  <si>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</si>
  <si>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</si>
  <si>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</si>
  <si>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</si>
  <si>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</si>
  <si>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</si>
  <si>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</si>
  <si>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</si>
  <si>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</si>
  <si>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</si>
  <si>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</si>
  <si>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</si>
  <si>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</si>
  <si>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</si>
  <si>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</si>
  <si>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</si>
  <si>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</si>
  <si>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</si>
  <si>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</si>
  <si>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</si>
  <si>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</si>
  <si>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</si>
  <si>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</si>
  <si>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</si>
  <si>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</si>
  <si>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</si>
  <si>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</si>
  <si>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</si>
  <si>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</si>
  <si>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</si>
  <si>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</si>
  <si>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</si>
  <si>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</si>
  <si>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</si>
  <si>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</si>
  <si>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</si>
  <si>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</si>
  <si>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</si>
  <si>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</si>
  <si>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</si>
  <si>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</si>
  <si>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</si>
  <si>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</si>
  <si>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</si>
  <si>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</si>
  <si>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</si>
  <si>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</si>
  <si>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</si>
  <si>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</si>
  <si>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</si>
  <si>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</si>
  <si>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</si>
  <si>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</si>
  <si>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</si>
  <si>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</si>
  <si>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</si>
  <si>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</si>
  <si>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</si>
  <si>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</si>
  <si>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</si>
  <si>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</si>
  <si>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</si>
  <si>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</si>
  <si>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</si>
  <si>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</si>
  <si>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</si>
  <si>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</si>
  <si>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</si>
  <si>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</si>
  <si>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</si>
  <si>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</si>
  <si>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</si>
  <si>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</si>
  <si>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</si>
  <si>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</si>
  <si>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</si>
  <si>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</si>
  <si>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</si>
  <si>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</si>
  <si>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</si>
  <si>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</si>
  <si>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</si>
  <si>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</si>
  <si>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</si>
  <si>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</si>
  <si>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</si>
  <si>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</si>
  <si>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</si>
  <si>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</si>
  <si>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</si>
  <si>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</si>
  <si>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</si>
  <si>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</si>
  <si>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</si>
  <si>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</si>
  <si>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</si>
  <si>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</si>
  <si>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</si>
  <si>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</si>
  <si>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</si>
  <si>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</si>
  <si>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</si>
  <si>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</si>
  <si>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</si>
  <si>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</si>
  <si>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</si>
  <si>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</si>
  <si>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</si>
  <si>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</si>
  <si>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</si>
  <si>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</si>
  <si>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</si>
  <si>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</si>
  <si>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</si>
  <si>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</si>
  <si>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</si>
  <si>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</si>
  <si>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</si>
  <si>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</si>
  <si>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</si>
  <si>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</si>
  <si>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</si>
  <si>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</si>
  <si>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</si>
  <si>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</si>
  <si>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</si>
  <si>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</si>
  <si>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</si>
  <si>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</si>
  <si>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</si>
  <si>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</si>
  <si>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</si>
  <si>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</si>
  <si>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</si>
  <si>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</si>
  <si>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</si>
  <si>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</si>
  <si>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</si>
  <si>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</si>
  <si>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</si>
  <si>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</si>
  <si>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</si>
  <si>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</si>
  <si>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</si>
  <si>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</si>
  <si>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</si>
  <si>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</si>
  <si>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</si>
  <si>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</si>
  <si>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</si>
  <si>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</si>
  <si>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</si>
  <si>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</si>
  <si>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</si>
  <si>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</si>
  <si>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</si>
  <si>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</si>
  <si>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</si>
  <si>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</si>
  <si>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</si>
  <si>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</si>
  <si>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</si>
  <si>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</si>
  <si>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</si>
  <si>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</si>
  <si>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</si>
  <si>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</si>
  <si>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</si>
  <si>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</si>
  <si>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</si>
  <si>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</si>
  <si>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</si>
  <si>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</si>
  <si>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</si>
  <si>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</si>
  <si>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</si>
  <si>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</si>
  <si>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</si>
  <si>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</si>
  <si>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</si>
  <si>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</si>
  <si>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</si>
  <si>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</si>
  <si>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</si>
  <si>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</si>
  <si>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</si>
  <si>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</si>
  <si>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</si>
  <si>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</si>
  <si>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</si>
  <si>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</si>
  <si>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</si>
  <si>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</si>
  <si>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</si>
  <si>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</si>
  <si>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</si>
  <si>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</si>
  <si>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</si>
  <si>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</si>
  <si>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</si>
  <si>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</si>
  <si>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</si>
  <si>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</si>
  <si>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</si>
  <si>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</si>
  <si>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</si>
  <si>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</si>
  <si>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</si>
  <si>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</si>
  <si>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</si>
  <si>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</si>
  <si>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</si>
  <si>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</si>
  <si>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</si>
  <si>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</si>
  <si>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</si>
  <si>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</si>
  <si>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</si>
  <si>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</si>
  <si>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</si>
  <si>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</si>
  <si>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</si>
  <si>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</si>
  <si>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</si>
  <si>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</si>
  <si>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</si>
  <si>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</si>
  <si>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</si>
  <si>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</si>
  <si>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</si>
  <si>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</si>
  <si>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</si>
  <si>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</si>
  <si>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</si>
  <si>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</si>
  <si>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</si>
  <si>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</si>
  <si>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</si>
  <si>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</si>
  <si>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</si>
  <si>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</si>
  <si>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</si>
  <si>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</si>
  <si>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</si>
  <si>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</si>
  <si>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</si>
  <si>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</si>
  <si>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</si>
  <si>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</si>
  <si>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</si>
  <si>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</si>
  <si>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</si>
  <si>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</si>
  <si>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</si>
  <si>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</si>
  <si>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</si>
  <si>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</si>
  <si>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</si>
  <si>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</si>
  <si>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</si>
  <si>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</si>
  <si>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</si>
  <si>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</si>
  <si>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</si>
  <si>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</si>
  <si>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</si>
  <si>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</si>
  <si>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</si>
  <si>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</si>
  <si>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</si>
  <si>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</si>
  <si>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</si>
  <si>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</si>
  <si>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</si>
  <si>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</si>
  <si>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</si>
  <si>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</si>
  <si>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</si>
  <si>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</si>
  <si>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</si>
  <si>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</si>
  <si>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</si>
  <si>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</si>
  <si>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</si>
  <si>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</si>
  <si>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</si>
  <si>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</si>
  <si>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</si>
  <si>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</si>
  <si>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</si>
  <si>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</si>
  <si>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</si>
  <si>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</si>
  <si>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</si>
  <si>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</si>
  <si>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</si>
  <si>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</si>
  <si>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</si>
  <si>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</si>
  <si>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</si>
  <si>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</si>
  <si>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</si>
  <si>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</si>
  <si>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</si>
  <si>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</si>
  <si>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</si>
  <si>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</si>
  <si>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</si>
  <si>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</si>
  <si>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</si>
  <si>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</si>
  <si>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</si>
  <si>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</si>
  <si>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</si>
  <si>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</si>
  <si>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</si>
  <si>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</si>
  <si>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</si>
  <si>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</si>
  <si>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</si>
  <si>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</si>
  <si>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</si>
  <si>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</si>
  <si>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</si>
  <si>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</si>
  <si>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</si>
  <si>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</si>
  <si>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</si>
  <si>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</si>
  <si>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</si>
  <si>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</si>
  <si>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</si>
  <si>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</si>
  <si>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</si>
  <si>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</si>
  <si>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</si>
  <si>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</si>
  <si>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</si>
  <si>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</si>
  <si>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</si>
  <si>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</si>
  <si>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</si>
  <si>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</si>
  <si>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</si>
  <si>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</si>
  <si>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</si>
  <si>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</si>
  <si>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</si>
  <si>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</si>
  <si>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</si>
  <si>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</si>
  <si>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</si>
  <si>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</si>
  <si>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</si>
  <si>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</si>
  <si>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</si>
  <si>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</si>
  <si>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</si>
  <si>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</si>
  <si>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</si>
  <si>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</si>
  <si>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</si>
  <si>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</si>
  <si>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</si>
  <si>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</si>
  <si>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</si>
  <si>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</si>
  <si>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</si>
  <si>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</si>
  <si>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</si>
  <si>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</si>
  <si>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</si>
  <si>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</si>
  <si>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</si>
  <si>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</si>
  <si>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</si>
  <si>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</si>
  <si>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</si>
  <si>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</si>
  <si>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</si>
  <si>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</si>
  <si>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</si>
  <si>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</si>
  <si>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</si>
  <si>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</si>
  <si>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</si>
  <si>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</si>
  <si>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</si>
  <si>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</si>
  <si>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</si>
  <si>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</si>
  <si>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</si>
  <si>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</si>
  <si>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</si>
  <si>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</si>
  <si>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</si>
  <si>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</si>
  <si>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</si>
  <si>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</si>
  <si>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</si>
  <si>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</si>
  <si>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</si>
  <si>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</si>
  <si>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</si>
  <si>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</si>
  <si>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</si>
  <si>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</si>
  <si>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</si>
  <si>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</si>
  <si>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</si>
  <si>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</si>
  <si>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</si>
  <si>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</si>
  <si>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</si>
  <si>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</si>
  <si>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</si>
  <si>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</si>
  <si>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</si>
  <si>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</si>
  <si>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</si>
  <si>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</si>
  <si>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</si>
  <si>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</si>
  <si>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</si>
  <si>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</si>
  <si>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</si>
  <si>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</si>
  <si>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</si>
  <si>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</si>
  <si>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</si>
  <si>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</si>
  <si>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</si>
  <si>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</si>
  <si>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</si>
  <si>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</si>
  <si>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</si>
  <si>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</si>
  <si>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</si>
  <si>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</si>
  <si>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</si>
  <si>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</si>
  <si>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</si>
  <si>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</si>
  <si>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</si>
  <si>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</si>
  <si>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</si>
  <si>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</si>
  <si>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</si>
  <si>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</si>
  <si>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</si>
  <si>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</si>
  <si>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</si>
  <si>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</si>
  <si>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</si>
  <si>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</si>
  <si>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</si>
  <si>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</si>
  <si>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</si>
  <si>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</si>
  <si>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</si>
  <si>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</si>
  <si>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</si>
  <si>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</si>
  <si>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</si>
  <si>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</si>
  <si>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</si>
  <si>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</si>
  <si>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</si>
  <si>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</si>
  <si>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</si>
  <si>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</si>
  <si>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</si>
  <si>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</si>
  <si>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</si>
  <si>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</si>
  <si>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</si>
  <si>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</si>
  <si>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</si>
  <si>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</si>
  <si>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</si>
  <si>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</si>
  <si>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</si>
  <si>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</si>
  <si>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</si>
  <si>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</si>
  <si>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</si>
  <si>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</si>
  <si>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</si>
  <si>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</si>
  <si>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</si>
  <si>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</si>
  <si>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</si>
  <si>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</si>
  <si>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</si>
  <si>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</si>
  <si>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</si>
  <si>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</si>
  <si>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</si>
  <si>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</si>
  <si>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</si>
  <si>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</si>
  <si>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</si>
  <si>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</si>
  <si>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</si>
  <si>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</si>
  <si>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</si>
  <si>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</si>
  <si>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</si>
  <si>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</si>
  <si>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</si>
  <si>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</si>
  <si>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</si>
  <si>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</si>
  <si>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</si>
  <si>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</si>
  <si>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</si>
  <si>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</si>
  <si>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</si>
  <si>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</si>
  <si>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</si>
  <si>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</si>
  <si>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</si>
  <si>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</si>
  <si>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</si>
  <si>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</si>
  <si>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</si>
  <si>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</si>
  <si>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</si>
  <si>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</si>
  <si>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</si>
  <si>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</si>
  <si>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</si>
  <si>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</si>
  <si>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</si>
  <si>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</si>
  <si>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</si>
  <si>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</si>
  <si>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</si>
  <si>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</si>
  <si>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</si>
  <si>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</si>
  <si>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</si>
  <si>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</si>
  <si>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</si>
  <si>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</si>
  <si>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</si>
  <si>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</si>
  <si>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</si>
  <si>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</si>
  <si>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</si>
  <si>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</si>
  <si>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</si>
  <si>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</si>
  <si>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</si>
  <si>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</si>
  <si>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</si>
  <si>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</si>
  <si>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</si>
  <si>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</si>
  <si>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</si>
  <si>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</si>
  <si>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</si>
  <si>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</si>
  <si>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</si>
  <si>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</si>
  <si>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</si>
  <si>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</si>
  <si>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</si>
  <si>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</si>
  <si>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</si>
  <si>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</si>
  <si>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</si>
  <si>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</si>
  <si>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</si>
  <si>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</si>
  <si>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</si>
  <si>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</si>
  <si>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</si>
  <si>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</si>
  <si>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</si>
  <si>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</si>
  <si>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</si>
  <si>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</si>
  <si>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</si>
  <si>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</si>
  <si>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</si>
  <si>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</si>
  <si>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</si>
  <si>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</si>
  <si>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</si>
  <si>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</si>
  <si>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</si>
  <si>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</si>
  <si>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</si>
  <si>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</si>
  <si>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</si>
  <si>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</si>
  <si>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</si>
  <si>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</si>
  <si>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</si>
  <si>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</si>
  <si>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</si>
  <si>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</si>
  <si>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</si>
  <si>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</si>
  <si>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</si>
  <si>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</si>
  <si>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</si>
  <si>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</si>
  <si>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</si>
  <si>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</si>
  <si>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</si>
  <si>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</si>
  <si>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</si>
  <si>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</si>
  <si>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</si>
  <si>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</si>
  <si>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</si>
  <si>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</si>
  <si>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</si>
  <si>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</si>
  <si>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</si>
  <si>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</si>
  <si>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</si>
  <si>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</si>
  <si>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</si>
  <si>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</si>
  <si>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</si>
  <si>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</si>
  <si>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</si>
  <si>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</si>
  <si>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</si>
  <si>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</si>
  <si>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</si>
  <si>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</si>
  <si>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</si>
  <si>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</si>
  <si>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</si>
  <si>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</si>
  <si>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</si>
  <si>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</si>
  <si>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</si>
  <si>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</si>
  <si>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</si>
  <si>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</si>
  <si>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</si>
  <si>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</si>
  <si>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</si>
  <si>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</si>
  <si>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</si>
  <si>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</si>
  <si>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</si>
  <si>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</si>
  <si>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</si>
  <si>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</si>
  <si>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</si>
  <si>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</si>
  <si>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</si>
  <si>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</si>
  <si>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</si>
  <si>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</si>
  <si>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</si>
  <si>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</si>
  <si>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</si>
  <si>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</si>
  <si>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</si>
  <si>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</si>
  <si>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</si>
  <si>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</si>
  <si>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</si>
  <si>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</si>
  <si>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</si>
  <si>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</si>
  <si>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</si>
  <si>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</si>
  <si>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</si>
  <si>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</si>
  <si>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</si>
  <si>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</si>
  <si>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</si>
  <si>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</si>
  <si>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</si>
  <si>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</si>
  <si>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</si>
  <si>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</si>
  <si>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</si>
  <si>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</si>
  <si>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</si>
  <si>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</si>
  <si>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</si>
  <si>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</si>
  <si>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</si>
  <si>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</si>
  <si>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</si>
  <si>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</si>
  <si>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</si>
  <si>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</si>
  <si>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</si>
  <si>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</si>
  <si>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</si>
  <si>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</si>
  <si>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</si>
  <si>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</si>
  <si>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</si>
  <si>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</si>
  <si>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</si>
  <si>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</si>
  <si>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</si>
  <si>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</si>
  <si>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</si>
  <si>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</si>
  <si>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</si>
  <si>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</si>
  <si>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</si>
  <si>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</si>
  <si>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</si>
  <si>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</si>
  <si>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</si>
  <si>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</si>
  <si>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</si>
  <si>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</si>
  <si>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</si>
  <si>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</si>
  <si>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</si>
  <si>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</si>
  <si>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</si>
  <si>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</si>
  <si>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</si>
  <si>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</si>
  <si>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</si>
  <si>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</si>
  <si>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</si>
  <si>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</si>
  <si>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</si>
  <si>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</si>
  <si>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</si>
  <si>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</si>
  <si>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</si>
  <si>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</si>
  <si>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</si>
  <si>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</si>
  <si>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</si>
  <si>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</si>
  <si>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</si>
  <si>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</si>
  <si>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</si>
  <si>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</si>
  <si>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</si>
  <si>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</si>
  <si>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</si>
  <si>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</si>
  <si>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</si>
  <si>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</si>
  <si>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</si>
  <si>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</si>
  <si>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</si>
  <si>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</si>
  <si>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</si>
  <si>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</si>
  <si>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</si>
  <si>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</si>
  <si>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</si>
  <si>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</si>
  <si>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</si>
  <si>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</si>
  <si>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</si>
  <si>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</si>
  <si>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</si>
  <si>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</si>
  <si>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</si>
  <si>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</si>
  <si>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</si>
  <si>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</si>
  <si>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</si>
  <si>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</si>
  <si>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</si>
  <si>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</si>
  <si>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</si>
  <si>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</si>
  <si>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</si>
  <si>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</si>
  <si>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</si>
  <si>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</si>
  <si>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</si>
  <si>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</si>
  <si>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</si>
  <si>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</si>
  <si>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</si>
  <si>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</si>
  <si>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</si>
  <si>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</si>
  <si>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</si>
  <si>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</si>
  <si>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</si>
  <si>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</si>
  <si>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</si>
  <si>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</si>
  <si>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</si>
  <si>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</si>
  <si>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</si>
  <si>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</si>
  <si>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</si>
  <si>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</si>
  <si>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</si>
  <si>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</si>
  <si>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</si>
  <si>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</si>
  <si>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</si>
  <si>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</si>
  <si>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</si>
  <si>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</si>
  <si>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</si>
  <si>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</si>
  <si>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</si>
  <si>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</si>
  <si>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</si>
  <si>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</si>
  <si>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</si>
  <si>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</si>
  <si>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</si>
  <si>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</si>
  <si>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</si>
  <si>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</si>
  <si>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</si>
  <si>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</si>
  <si>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</si>
  <si>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</si>
  <si>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</si>
  <si>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</si>
  <si>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</si>
  <si>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</si>
  <si>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</si>
  <si>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</si>
  <si>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</si>
  <si>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</si>
  <si>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</si>
  <si>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</si>
  <si>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</si>
  <si>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</si>
  <si>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</si>
  <si>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</si>
  <si>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</si>
  <si>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</si>
  <si>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</si>
  <si>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</si>
  <si>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</si>
  <si>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</si>
  <si>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</si>
  <si>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</si>
  <si>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</si>
  <si>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</si>
  <si>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</si>
  <si>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</si>
  <si>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</si>
  <si>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</si>
  <si>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</si>
  <si>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</si>
  <si>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</si>
  <si>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</si>
  <si>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</si>
  <si>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</si>
  <si>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</si>
  <si>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</si>
  <si>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</si>
  <si>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</si>
  <si>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</si>
  <si>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</si>
  <si>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</si>
  <si>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</si>
  <si>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</si>
  <si>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</si>
  <si>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</si>
  <si>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</si>
  <si>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</si>
  <si>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</si>
  <si>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</si>
  <si>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</si>
  <si>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</si>
  <si>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</si>
  <si>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</si>
  <si>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</si>
  <si>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</si>
  <si>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</si>
  <si>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</si>
  <si>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</si>
  <si>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</si>
  <si>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</si>
  <si>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</si>
  <si>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</si>
  <si>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</si>
  <si>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</si>
  <si>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</si>
  <si>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</si>
  <si>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</si>
  <si>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</si>
  <si>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</si>
  <si>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</si>
  <si>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</si>
  <si>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</si>
  <si>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</si>
  <si>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</si>
  <si>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</si>
  <si>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</si>
  <si>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</si>
  <si>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</si>
  <si>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</si>
  <si>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</si>
  <si>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</si>
  <si>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</si>
  <si>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</si>
  <si>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</si>
  <si>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</si>
  <si>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</si>
  <si>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</si>
  <si>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</si>
  <si>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</si>
  <si>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</si>
  <si>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</si>
  <si>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</si>
  <si>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</si>
  <si>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</si>
  <si>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</si>
  <si>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</si>
  <si>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</si>
  <si>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</si>
  <si>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</si>
  <si>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</si>
  <si>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</si>
  <si>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</si>
  <si>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</si>
  <si>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</si>
  <si>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</si>
  <si>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</si>
  <si>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</si>
  <si>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</si>
  <si>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</si>
  <si>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</si>
  <si>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</si>
  <si>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</si>
  <si>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</si>
  <si>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</si>
  <si>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</si>
  <si>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</si>
  <si>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</si>
  <si>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</si>
  <si>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</si>
  <si>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</si>
  <si>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</si>
  <si>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</si>
  <si>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</si>
  <si>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</si>
  <si>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</si>
  <si>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</si>
  <si>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</si>
  <si>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</si>
  <si>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</si>
  <si>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</si>
  <si>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</si>
  <si>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</si>
  <si>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</si>
  <si>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</si>
  <si>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</si>
  <si>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</si>
  <si>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</si>
  <si>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</si>
  <si>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</si>
  <si>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</si>
  <si>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</si>
  <si>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</si>
  <si>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</si>
  <si>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</si>
  <si>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</si>
  <si>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</si>
  <si>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</si>
  <si>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</si>
  <si>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</si>
  <si>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</si>
  <si>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</si>
  <si>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</si>
  <si>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</si>
  <si>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</si>
  <si>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</si>
  <si>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</si>
  <si>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</si>
  <si>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</si>
  <si>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</si>
  <si>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</si>
  <si>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</si>
  <si>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</si>
  <si>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</si>
  <si>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</si>
  <si>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</si>
  <si>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</si>
  <si>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</si>
  <si>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</si>
  <si>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</si>
  <si>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</si>
  <si>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</si>
  <si>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</si>
  <si>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</si>
  <si>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</si>
  <si>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</si>
  <si>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</si>
  <si>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</si>
  <si>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</si>
  <si>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</si>
  <si>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</si>
  <si>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</si>
  <si>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</si>
  <si>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</si>
  <si>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</si>
  <si>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</si>
  <si>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</si>
  <si>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</si>
  <si>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</si>
  <si>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</si>
  <si>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</si>
  <si>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</si>
  <si>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</si>
  <si>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</si>
  <si>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</si>
  <si>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</si>
  <si>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</si>
  <si>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</si>
  <si>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</si>
  <si>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</si>
  <si>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</si>
  <si>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</si>
  <si>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</si>
  <si>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</si>
  <si>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</si>
  <si>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</si>
  <si>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</si>
  <si>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</si>
  <si>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</si>
  <si>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</si>
  <si>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</si>
  <si>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</si>
  <si>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</si>
  <si>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</si>
  <si>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</si>
  <si>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</si>
  <si>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</si>
  <si>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</si>
  <si>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</si>
  <si>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</si>
  <si>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</si>
  <si>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</si>
  <si>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</si>
  <si>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</si>
  <si>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</si>
  <si>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</si>
  <si>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</si>
  <si>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</si>
  <si>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</si>
  <si>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</si>
  <si>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</si>
  <si>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</si>
  <si>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</si>
  <si>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</si>
  <si>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</si>
  <si>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</si>
  <si>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</si>
  <si>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</si>
  <si>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</si>
  <si>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</si>
  <si>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</si>
  <si>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</si>
  <si>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</si>
  <si>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</si>
  <si>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</si>
  <si>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</si>
  <si>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</si>
  <si>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</si>
  <si>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</si>
  <si>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</si>
  <si>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</si>
  <si>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</si>
  <si>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</si>
  <si>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</si>
  <si>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</si>
  <si>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</si>
  <si>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</si>
  <si>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</si>
  <si>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</si>
  <si>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</si>
  <si>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</si>
  <si>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</si>
  <si>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</si>
  <si>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</si>
  <si>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</si>
  <si>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</si>
  <si>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</si>
  <si>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</si>
  <si>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</si>
  <si>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</si>
  <si>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</si>
  <si>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</si>
  <si>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</si>
  <si>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</si>
  <si>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</si>
  <si>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</si>
  <si>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</si>
  <si>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</si>
  <si>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</si>
  <si>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</si>
  <si>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</si>
  <si>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</si>
  <si>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</si>
  <si>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</si>
  <si>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</si>
  <si>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</si>
  <si>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</si>
  <si>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</si>
  <si>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</si>
  <si>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</si>
  <si>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</si>
  <si>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</si>
  <si>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</si>
  <si>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</si>
  <si>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</si>
  <si>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</si>
  <si>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</si>
  <si>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</si>
  <si>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</si>
  <si>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</si>
  <si>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</si>
  <si>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</si>
  <si>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</si>
  <si>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</si>
  <si>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</si>
  <si>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</si>
  <si>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</si>
  <si>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</si>
  <si>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</si>
  <si>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</si>
  <si>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</si>
  <si>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</si>
  <si>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</si>
  <si>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</si>
  <si>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</si>
  <si>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</si>
  <si>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</si>
  <si>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</si>
  <si>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</si>
  <si>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</si>
  <si>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</si>
  <si>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</si>
  <si>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</si>
  <si>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</si>
  <si>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</si>
  <si>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</si>
  <si>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</si>
  <si>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</si>
  <si>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</si>
  <si>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</si>
  <si>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</si>
  <si>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</si>
  <si>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</si>
  <si>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</si>
  <si>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</si>
  <si>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</si>
  <si>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</si>
  <si>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</si>
  <si>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</si>
  <si>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</si>
  <si>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</si>
  <si>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</si>
  <si>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</si>
  <si>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</si>
  <si>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</si>
  <si>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</si>
  <si>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</si>
  <si>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</si>
  <si>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</si>
  <si>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</si>
  <si>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</si>
  <si>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</si>
  <si>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</si>
  <si>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</si>
  <si>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</si>
  <si>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</si>
  <si>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</si>
  <si>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</si>
  <si>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</si>
  <si>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</si>
  <si>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</si>
  <si>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</si>
  <si>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</si>
  <si>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</si>
  <si>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</si>
  <si>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</si>
  <si>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</si>
  <si>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</si>
  <si>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</si>
  <si>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</si>
  <si>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</si>
  <si>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</si>
  <si>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</si>
  <si>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</si>
  <si>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</si>
  <si>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</si>
  <si>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</si>
  <si>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</si>
  <si>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</si>
  <si>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</si>
  <si>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</si>
  <si>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</si>
  <si>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</si>
  <si>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</si>
  <si>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</si>
  <si>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</si>
  <si>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</si>
  <si>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</si>
  <si>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</si>
  <si>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</si>
  <si>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</si>
  <si>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</si>
  <si>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</si>
  <si>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</si>
  <si>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</si>
  <si>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</si>
  <si>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</si>
  <si>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</si>
  <si>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</si>
  <si>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</si>
  <si>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</si>
  <si>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</si>
  <si>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</si>
  <si>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</si>
  <si>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</si>
  <si>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</si>
  <si>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</si>
  <si>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</si>
  <si>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</si>
  <si>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</si>
  <si>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</si>
  <si>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</si>
  <si>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</si>
  <si>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</si>
  <si>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</si>
  <si>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</si>
  <si>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</si>
  <si>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</si>
  <si>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</si>
  <si>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</si>
  <si>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</si>
  <si>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</si>
  <si>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</si>
  <si>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</si>
  <si>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</si>
  <si>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</si>
  <si>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</si>
  <si>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</si>
  <si>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</si>
  <si>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</si>
  <si>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</si>
  <si>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</si>
  <si>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</si>
  <si>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</si>
  <si>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</si>
  <si>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</si>
  <si>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</si>
  <si>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</si>
  <si>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</si>
  <si>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</si>
  <si>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</si>
  <si>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</si>
  <si>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</si>
  <si>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</si>
  <si>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</si>
  <si>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</si>
  <si>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</si>
  <si>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</si>
  <si>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</si>
  <si>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</si>
  <si>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</si>
  <si>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</si>
  <si>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</si>
  <si>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</si>
  <si>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</si>
  <si>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</si>
  <si>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</si>
  <si>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</si>
  <si>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</si>
  <si>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</si>
  <si>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</si>
  <si>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</si>
  <si>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</si>
  <si>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</si>
  <si>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</si>
  <si>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</si>
  <si>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</si>
  <si>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</si>
  <si>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</si>
  <si>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</si>
  <si>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</si>
  <si>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</si>
  <si>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</si>
  <si>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</si>
  <si>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</si>
  <si>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</si>
  <si>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</si>
  <si>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</si>
  <si>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</si>
  <si>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</si>
  <si>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</si>
  <si>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</si>
  <si>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</si>
  <si>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</si>
  <si>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</si>
  <si>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</si>
  <si>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</si>
  <si>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</si>
  <si>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</si>
  <si>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</si>
  <si>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</si>
  <si>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</si>
  <si>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</si>
  <si>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</si>
  <si>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</si>
  <si>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</si>
  <si>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</si>
  <si>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</si>
  <si>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</si>
  <si>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</si>
  <si>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</si>
  <si>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</si>
  <si>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</si>
  <si>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</si>
  <si>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</si>
  <si>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</si>
  <si>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</si>
  <si>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</si>
  <si>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</si>
  <si>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</si>
  <si>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</si>
  <si>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</si>
  <si>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</si>
  <si>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</si>
  <si>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</si>
  <si>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</si>
  <si>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</si>
  <si>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</si>
  <si>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</si>
  <si>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</si>
  <si>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</si>
  <si>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</si>
  <si>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</si>
  <si>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</si>
  <si>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</si>
  <si>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</si>
  <si>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</si>
  <si>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</si>
  <si>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</si>
  <si>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</si>
  <si>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</si>
  <si>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</si>
  <si>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</si>
  <si>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</si>
  <si>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</si>
  <si>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</si>
  <si>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</si>
  <si>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</si>
  <si>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</si>
  <si>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</si>
  <si>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</si>
  <si>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</si>
  <si>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</si>
  <si>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</si>
  <si>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</si>
  <si>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</si>
  <si>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</si>
  <si>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</si>
  <si>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</si>
  <si>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</si>
  <si>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</si>
  <si>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</si>
  <si>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</si>
  <si>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</si>
  <si>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</si>
  <si>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</si>
  <si>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</si>
  <si>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</si>
  <si>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</si>
  <si>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</si>
  <si>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</si>
  <si>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</si>
  <si>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</si>
  <si>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</si>
  <si>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</si>
  <si>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</si>
  <si>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</si>
  <si>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</si>
  <si>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</si>
  <si>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</si>
  <si>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</si>
  <si>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</si>
  <si>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</si>
  <si>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</si>
  <si>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</si>
  <si>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</si>
  <si>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</si>
  <si>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</si>
  <si>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</si>
  <si>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</si>
  <si>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</si>
  <si>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</si>
  <si>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</si>
  <si>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</si>
  <si>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</si>
  <si>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</si>
  <si>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</si>
  <si>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</si>
  <si>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</si>
  <si>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</si>
  <si>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</si>
  <si>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</si>
  <si>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</si>
  <si>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</si>
  <si>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</si>
  <si>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</si>
  <si>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</si>
  <si>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</si>
  <si>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</si>
  <si>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</si>
  <si>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</si>
  <si>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</si>
  <si>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</si>
  <si>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</si>
  <si>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</si>
  <si>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</si>
  <si>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</si>
  <si>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</si>
  <si>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</si>
  <si>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</si>
  <si>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</si>
  <si>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</si>
  <si>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</si>
  <si>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</si>
  <si>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</si>
  <si>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</si>
  <si>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</si>
  <si>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</si>
  <si>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</si>
  <si>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</si>
  <si>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</si>
  <si>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</si>
  <si>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</si>
  <si>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</si>
  <si>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</si>
  <si>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</si>
  <si>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</si>
  <si>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</si>
  <si>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</si>
  <si>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</si>
  <si>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</si>
  <si>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</si>
  <si>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</si>
  <si>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</si>
  <si>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</si>
  <si>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</si>
  <si>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</si>
  <si>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</si>
  <si>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</si>
  <si>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</si>
  <si>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</si>
  <si>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</si>
  <si>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</si>
  <si>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</si>
  <si>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</si>
  <si>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</si>
  <si>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</si>
  <si>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</si>
  <si>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</si>
  <si>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</si>
  <si>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</si>
  <si>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</si>
  <si>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</si>
  <si>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</si>
  <si>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</si>
  <si>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</si>
  <si>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</si>
  <si>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</si>
  <si>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</si>
  <si>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</si>
  <si>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</si>
  <si>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</si>
  <si>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</si>
  <si>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</si>
  <si>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</si>
  <si>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</si>
  <si>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</si>
  <si>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</si>
  <si>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</si>
  <si>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</si>
  <si>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</si>
  <si>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</si>
  <si>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</si>
  <si>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</si>
  <si>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</si>
  <si>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</si>
  <si>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</si>
  <si>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</si>
  <si>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</si>
  <si>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</si>
  <si>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</si>
  <si>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</si>
  <si>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</si>
  <si>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</si>
  <si>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</si>
  <si>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</si>
  <si>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</si>
  <si>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</si>
  <si>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</si>
  <si>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</si>
  <si>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</si>
  <si>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</si>
  <si>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</si>
  <si>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</si>
  <si>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</si>
  <si>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</si>
  <si>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</si>
  <si>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</si>
  <si>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</si>
  <si>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</si>
  <si>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</si>
  <si>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</si>
  <si>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</si>
  <si>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</si>
  <si>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</si>
  <si>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</si>
  <si>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</si>
  <si>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</si>
  <si>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</si>
  <si>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</si>
  <si>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</si>
  <si>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</si>
  <si>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</si>
  <si>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</si>
  <si>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</si>
  <si>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</si>
  <si>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</si>
  <si>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</si>
  <si>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</si>
  <si>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</si>
  <si>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</si>
  <si>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</si>
  <si>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</si>
  <si>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</si>
  <si>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</si>
  <si>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</si>
  <si>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</si>
  <si>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</si>
  <si>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</si>
  <si>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</si>
  <si>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</si>
  <si>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</si>
  <si>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</si>
  <si>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</si>
  <si>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</si>
  <si>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</si>
  <si>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</si>
  <si>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</si>
  <si>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</si>
  <si>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</si>
  <si>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</si>
  <si>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</si>
  <si>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</si>
  <si>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</si>
  <si>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</si>
  <si>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</si>
  <si>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</si>
  <si>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</si>
  <si>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</si>
  <si>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</si>
  <si>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</si>
  <si>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</si>
  <si>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</si>
  <si>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</si>
  <si>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</si>
  <si>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</si>
  <si>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</si>
  <si>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</si>
  <si>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</si>
  <si>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</si>
  <si>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</si>
  <si>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</si>
  <si>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</si>
  <si>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</si>
  <si>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</si>
  <si>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</si>
  <si>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</si>
  <si>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</si>
  <si>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</si>
  <si>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</si>
  <si>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</si>
  <si>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</si>
  <si>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</si>
  <si>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</si>
  <si>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</si>
  <si>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</si>
  <si>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</si>
  <si>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</si>
  <si>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</si>
  <si>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</si>
  <si>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</si>
  <si>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</si>
  <si>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</si>
  <si>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</si>
  <si>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</si>
  <si>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</si>
  <si>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</si>
  <si>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</si>
  <si>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</si>
  <si>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</si>
  <si>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</si>
  <si>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</si>
  <si>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</si>
  <si>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</si>
  <si>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</si>
  <si>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</si>
  <si>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</si>
  <si>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</si>
  <si>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</si>
  <si>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</si>
  <si>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</si>
  <si>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</si>
  <si>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</si>
  <si>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</si>
  <si>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</si>
  <si>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</si>
  <si>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</si>
  <si>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</si>
  <si>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</si>
  <si>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</si>
  <si>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</si>
  <si>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</si>
  <si>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</si>
  <si>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</si>
  <si>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</si>
  <si>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</si>
  <si>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</si>
  <si>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</si>
  <si>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</si>
  <si>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</si>
  <si>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</si>
  <si>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</si>
  <si>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</si>
  <si>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</si>
  <si>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</si>
  <si>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</si>
  <si>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</si>
  <si>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</si>
  <si>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</si>
  <si>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</si>
  <si>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</si>
  <si>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</si>
  <si>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</si>
  <si>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</si>
  <si>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</si>
  <si>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</si>
  <si>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</si>
  <si>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</si>
  <si>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</si>
  <si>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</si>
  <si>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</si>
  <si>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</si>
  <si>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</si>
  <si>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</si>
  <si>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</si>
  <si>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</si>
  <si>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</si>
  <si>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</si>
  <si>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</si>
  <si>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</si>
  <si>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</si>
  <si>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</si>
  <si>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</si>
  <si>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</si>
  <si>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</si>
  <si>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</si>
  <si>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</si>
  <si>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</si>
  <si>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</si>
  <si>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</si>
  <si>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</si>
  <si>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</si>
  <si>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</si>
  <si>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</si>
  <si>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</si>
  <si>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</si>
  <si>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</si>
  <si>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</si>
  <si>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</si>
  <si>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</si>
  <si>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</si>
  <si>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</si>
  <si>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</si>
  <si>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</si>
  <si>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</si>
  <si>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</si>
  <si>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</si>
  <si>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</si>
  <si>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</si>
  <si>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</si>
  <si>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</si>
  <si>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</si>
  <si>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</si>
  <si>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</si>
  <si>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</si>
  <si>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</si>
  <si>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</si>
  <si>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</si>
  <si>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</si>
  <si>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</si>
  <si>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</si>
  <si>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</si>
  <si>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</si>
  <si>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</si>
  <si>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</si>
  <si>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</si>
  <si>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</si>
  <si>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</si>
  <si>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</si>
  <si>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</si>
  <si>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</si>
  <si>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</si>
  <si>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</si>
  <si>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</si>
  <si>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</si>
  <si>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</si>
  <si>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</si>
  <si>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</si>
  <si>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</si>
  <si>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</si>
  <si>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</si>
  <si>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</si>
  <si>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</si>
  <si>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</si>
  <si>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</si>
  <si>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</si>
  <si>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</si>
  <si>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</si>
  <si>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</si>
  <si>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</si>
  <si>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</si>
  <si>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</si>
  <si>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</si>
  <si>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</si>
  <si>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</si>
  <si>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</si>
  <si>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</si>
  <si>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</si>
  <si>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</si>
  <si>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</si>
  <si>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</si>
  <si>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</si>
  <si>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</si>
  <si>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</si>
  <si>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</si>
  <si>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</si>
  <si>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</si>
  <si>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</si>
  <si>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</si>
  <si>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</si>
  <si>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</si>
  <si>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</si>
  <si>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</si>
  <si>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</si>
  <si>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</si>
  <si>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</si>
  <si>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</si>
  <si>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</si>
  <si>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</si>
  <si>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</si>
  <si>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</si>
  <si>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</si>
  <si>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</si>
  <si>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</si>
  <si>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</si>
  <si>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</si>
  <si>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</si>
  <si>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</si>
  <si>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</si>
  <si>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</si>
  <si>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</si>
  <si>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</si>
  <si>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</si>
  <si>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</si>
  <si>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</si>
  <si>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</si>
  <si>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</si>
  <si>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</si>
  <si>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</si>
  <si>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</si>
  <si>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</si>
  <si>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</si>
  <si>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</si>
  <si>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</si>
  <si>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</si>
  <si>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</si>
  <si>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</si>
  <si>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</si>
  <si>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</si>
  <si>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</si>
  <si>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</si>
  <si>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</si>
  <si>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</si>
  <si>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</si>
  <si>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</si>
  <si>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</si>
  <si>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</si>
  <si>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</si>
  <si>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</si>
  <si>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</si>
  <si>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</si>
  <si>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</si>
  <si>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</si>
  <si>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</si>
  <si>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</si>
  <si>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</si>
  <si>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</si>
  <si>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</si>
  <si>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</si>
  <si>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</si>
  <si>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</si>
  <si>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</si>
  <si>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</si>
  <si>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</si>
  <si>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</si>
  <si>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</si>
  <si>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</si>
  <si>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</si>
  <si>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</si>
  <si>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</si>
  <si>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</si>
  <si>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</si>
  <si>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</si>
  <si>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</si>
  <si>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</si>
  <si>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</si>
  <si>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</si>
  <si>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</si>
  <si>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</si>
  <si>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</si>
  <si>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</si>
  <si>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</si>
  <si>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</si>
  <si>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</si>
  <si>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</si>
  <si>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</si>
  <si>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</si>
  <si>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</si>
  <si>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</si>
  <si>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</si>
  <si>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</si>
  <si>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</si>
  <si>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</si>
  <si>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</si>
  <si>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</si>
  <si>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</si>
  <si>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</si>
  <si>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</si>
  <si>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</si>
  <si>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</si>
  <si>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</si>
  <si>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</si>
  <si>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</si>
  <si>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</si>
  <si>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</si>
  <si>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</si>
  <si>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</si>
  <si>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</si>
  <si>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</si>
  <si>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</si>
  <si>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</si>
  <si>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</si>
  <si>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</si>
  <si>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</si>
  <si>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</si>
  <si>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</si>
  <si>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</si>
  <si>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</si>
  <si>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</si>
  <si>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</si>
  <si>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</si>
  <si>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</si>
  <si>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</si>
  <si>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</si>
  <si>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</si>
  <si>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</si>
  <si>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</si>
  <si>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</si>
  <si>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</si>
  <si>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</si>
  <si>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</si>
  <si>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</si>
  <si>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</si>
  <si>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</si>
  <si>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</si>
  <si>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</si>
  <si>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</si>
  <si>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</si>
  <si>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</si>
  <si>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</si>
  <si>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</si>
  <si>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</si>
  <si>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</si>
  <si>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</si>
  <si>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</si>
  <si>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</si>
  <si>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</si>
  <si>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</si>
  <si>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</si>
  <si>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</si>
  <si>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</si>
  <si>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</si>
  <si>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</si>
  <si>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</si>
  <si>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</si>
  <si>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</si>
  <si>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</si>
  <si>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</si>
  <si>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</si>
  <si>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</si>
  <si>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</si>
  <si>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</si>
  <si>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</si>
  <si>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</si>
  <si>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</si>
  <si>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</si>
  <si>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</si>
  <si>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</si>
  <si>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</si>
  <si>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</si>
  <si>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</si>
  <si>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</si>
  <si>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</si>
  <si>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</si>
  <si>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</si>
  <si>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</si>
  <si>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</si>
  <si>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</si>
  <si>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</si>
  <si>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</si>
  <si>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</si>
  <si>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</si>
  <si>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</si>
  <si>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</si>
  <si>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</si>
  <si>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</si>
  <si>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</si>
  <si>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</si>
  <si>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</si>
  <si>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</si>
  <si>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</si>
  <si>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</si>
  <si>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</si>
  <si>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</si>
  <si>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</si>
  <si>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</si>
  <si>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</si>
  <si>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</si>
  <si>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</si>
  <si>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</si>
  <si>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</si>
  <si>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</si>
  <si>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</si>
  <si>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</si>
  <si>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</si>
  <si>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</si>
  <si>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</si>
  <si>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</si>
  <si>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</si>
  <si>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</si>
  <si>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</si>
  <si>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</si>
  <si>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</si>
  <si>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</si>
  <si>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</si>
  <si>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</si>
  <si>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</si>
  <si>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</si>
  <si>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</si>
  <si>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</si>
  <si>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</si>
  <si>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</si>
  <si>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</si>
  <si>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</si>
  <si>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</si>
  <si>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</si>
  <si>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</si>
  <si>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</si>
  <si>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</si>
  <si>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</si>
  <si>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</si>
  <si>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</si>
  <si>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</si>
  <si>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</si>
  <si>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</si>
  <si>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</si>
  <si>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</si>
  <si>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</si>
  <si>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</si>
  <si>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</si>
  <si>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</si>
  <si>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</si>
  <si>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</si>
  <si>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</si>
  <si>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</si>
  <si>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</si>
  <si>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</si>
  <si>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</si>
  <si>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</si>
  <si>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</si>
  <si>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</si>
  <si>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</si>
  <si>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</si>
  <si>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</si>
  <si>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</si>
  <si>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</si>
  <si>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</si>
  <si>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</si>
  <si>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</si>
  <si>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</si>
  <si>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</si>
  <si>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</si>
  <si>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</si>
  <si>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</si>
  <si>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</si>
  <si>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</si>
  <si>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</si>
  <si>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</si>
  <si>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</si>
  <si>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</si>
  <si>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</si>
  <si>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</si>
  <si>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</si>
  <si>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</si>
  <si>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</si>
  <si>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</si>
  <si>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</si>
  <si>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</si>
  <si>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</si>
  <si>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</si>
  <si>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</si>
  <si>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</si>
  <si>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</si>
  <si>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</si>
  <si>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</si>
  <si>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</si>
  <si>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</si>
  <si>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</si>
  <si>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</si>
  <si>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</si>
  <si>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</si>
  <si>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</si>
  <si>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</si>
  <si>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</si>
  <si>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</si>
  <si>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</si>
  <si>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</si>
  <si>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</si>
  <si>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</si>
  <si>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</si>
  <si>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</si>
  <si>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</si>
  <si>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</si>
  <si>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</si>
  <si>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</si>
  <si>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</si>
  <si>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</si>
  <si>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</si>
  <si>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</si>
  <si>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</si>
  <si>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</si>
  <si>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</si>
  <si>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</si>
  <si>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</si>
  <si>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</si>
  <si>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</si>
  <si>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</si>
  <si>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</si>
  <si>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</si>
  <si>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</si>
  <si>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</si>
  <si>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</si>
  <si>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</si>
  <si>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</si>
  <si>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</si>
  <si>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</si>
  <si>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</si>
  <si>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</si>
  <si>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</si>
  <si>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</si>
  <si>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</si>
  <si>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</si>
  <si>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</si>
  <si>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</si>
  <si>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</si>
  <si>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</si>
  <si>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</si>
  <si>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</si>
  <si>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</si>
  <si>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</si>
  <si>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</si>
  <si>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</si>
  <si>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</si>
  <si>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</si>
  <si>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</si>
  <si>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</si>
  <si>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</si>
  <si>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</si>
  <si>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</si>
  <si>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</si>
  <si>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</si>
  <si>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</si>
  <si>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</si>
  <si>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</si>
  <si>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</si>
  <si>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</si>
  <si>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</si>
  <si>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</si>
  <si>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</si>
  <si>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</si>
  <si>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</si>
  <si>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</si>
  <si>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</si>
  <si>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</si>
  <si>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</si>
  <si>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</si>
  <si>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</si>
  <si>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</si>
  <si>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</si>
  <si>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</si>
  <si>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</si>
  <si>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</si>
  <si>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</si>
  <si>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</si>
  <si>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</si>
  <si>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</si>
  <si>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</si>
  <si>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</si>
  <si>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</si>
  <si>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</si>
  <si>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</si>
  <si>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</si>
  <si>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</si>
  <si>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</si>
  <si>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</si>
  <si>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</si>
  <si>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</si>
  <si>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</si>
  <si>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</si>
  <si>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</si>
  <si>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</si>
  <si>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</si>
  <si>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</si>
  <si>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</si>
  <si>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</si>
  <si>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</si>
  <si>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</si>
  <si>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</si>
  <si>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</si>
  <si>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</si>
  <si>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</si>
  <si>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</si>
  <si>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</si>
  <si>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</si>
  <si>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</si>
  <si>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</si>
  <si>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</si>
  <si>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</si>
  <si>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</si>
  <si>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</si>
  <si>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</si>
  <si>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</si>
  <si>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</si>
  <si>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</si>
  <si>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</si>
  <si>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</si>
  <si>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</si>
  <si>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</si>
  <si>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</si>
  <si>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</si>
  <si>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</si>
  <si>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</si>
  <si>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</si>
  <si>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</si>
  <si>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</si>
  <si>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</si>
  <si>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</si>
  <si>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</si>
  <si>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</si>
  <si>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</si>
  <si>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</si>
  <si>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</si>
  <si>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</si>
  <si>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</si>
  <si>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</si>
  <si>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</si>
  <si>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</si>
  <si>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</si>
  <si>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</si>
  <si>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</si>
  <si>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</si>
  <si>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</si>
  <si>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</si>
  <si>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</si>
  <si>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</si>
  <si>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</si>
  <si>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</si>
  <si>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</si>
  <si>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</si>
  <si>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</si>
  <si>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</si>
  <si>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</si>
  <si>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</si>
  <si>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</si>
  <si>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</si>
  <si>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</si>
  <si>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</si>
  <si>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</si>
  <si>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</si>
  <si>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</si>
  <si>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</si>
  <si>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</si>
  <si>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</si>
  <si>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</si>
  <si>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</si>
  <si>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</si>
  <si>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</si>
  <si>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</si>
  <si>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</si>
  <si>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</si>
  <si>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</si>
  <si>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</si>
  <si>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</si>
  <si>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</si>
  <si>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</si>
  <si>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</si>
  <si>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</si>
  <si>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</si>
  <si>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</si>
  <si>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</si>
  <si>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</si>
  <si>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</si>
  <si>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</si>
  <si>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</si>
  <si>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</si>
  <si>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</si>
  <si>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</si>
  <si>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</si>
  <si>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</si>
  <si>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</si>
  <si>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</si>
  <si>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</si>
  <si>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</si>
  <si>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</si>
  <si>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</si>
  <si>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</si>
  <si>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</si>
  <si>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</si>
  <si>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</si>
  <si>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</si>
  <si>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</si>
  <si>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</si>
  <si>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</si>
  <si>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</si>
  <si>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</si>
  <si>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</si>
  <si>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</si>
  <si>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</si>
  <si>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</si>
  <si>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</si>
  <si>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</si>
  <si>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</si>
  <si>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</si>
  <si>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</si>
  <si>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</si>
  <si>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</si>
  <si>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</si>
  <si>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</si>
  <si>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</si>
  <si>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</si>
  <si>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</si>
  <si>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</si>
  <si>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</si>
  <si>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</si>
  <si>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</si>
  <si>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</si>
  <si>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</si>
  <si>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</si>
  <si>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</si>
  <si>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</si>
  <si>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</si>
  <si>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</si>
  <si>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</si>
  <si>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</si>
  <si>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</si>
  <si>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</si>
  <si>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</si>
  <si>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</si>
  <si>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</si>
  <si>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</si>
  <si>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</si>
  <si>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</si>
  <si>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</si>
  <si>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</si>
  <si>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</si>
  <si>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</si>
  <si>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</si>
  <si>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</si>
  <si>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</si>
  <si>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</si>
  <si>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</si>
  <si>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</si>
  <si>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</si>
  <si>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</si>
  <si>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</si>
  <si>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</si>
  <si>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</si>
  <si>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</si>
  <si>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</si>
  <si>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</si>
  <si>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</si>
  <si>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</si>
  <si>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</si>
  <si>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</si>
  <si>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</si>
  <si>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</si>
  <si>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</si>
  <si>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</si>
  <si>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</si>
  <si>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</si>
  <si>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</si>
  <si>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</si>
  <si>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</si>
  <si>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</si>
  <si>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</si>
  <si>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</si>
  <si>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</si>
  <si>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</si>
  <si>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</si>
  <si>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</si>
  <si>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</si>
  <si>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</si>
  <si>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</si>
  <si>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</si>
  <si>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</si>
  <si>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</si>
  <si>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</si>
  <si>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</si>
  <si>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</si>
  <si>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</si>
  <si>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</si>
  <si>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</si>
  <si>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</si>
  <si>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</si>
  <si>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</si>
  <si>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</si>
  <si>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</si>
  <si>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</si>
  <si>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</si>
  <si>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</si>
  <si>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</si>
  <si>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</si>
  <si>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</si>
  <si>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</si>
  <si>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</si>
  <si>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</si>
  <si>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</si>
  <si>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</si>
  <si>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</si>
  <si>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</si>
  <si>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</si>
  <si>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</si>
  <si>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</si>
  <si>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</si>
  <si>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</si>
  <si>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</si>
  <si>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</si>
  <si>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</si>
  <si>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</si>
  <si>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</si>
  <si>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</si>
  <si>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</si>
  <si>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</si>
  <si>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</si>
  <si>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</si>
  <si>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</si>
  <si>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</si>
  <si>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</si>
  <si>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</si>
  <si>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</si>
  <si>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</si>
  <si>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</si>
  <si>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</si>
  <si>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</si>
  <si>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</si>
  <si>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</si>
  <si>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</si>
  <si>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</si>
  <si>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</si>
  <si>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</si>
  <si>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</si>
  <si>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</si>
  <si>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</si>
  <si>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</si>
  <si>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</si>
  <si>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</si>
  <si>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</si>
  <si>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</si>
  <si>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</si>
  <si>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</si>
  <si>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</si>
  <si>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</si>
  <si>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</si>
  <si>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</si>
  <si>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</si>
  <si>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</si>
  <si>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</si>
  <si>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</si>
  <si>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</si>
  <si>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</si>
  <si>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</si>
  <si>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</si>
  <si>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</si>
  <si>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</si>
  <si>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</si>
  <si>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</si>
  <si>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</si>
  <si>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</si>
  <si>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</si>
  <si>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</si>
  <si>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</si>
  <si>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</si>
  <si>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</si>
  <si>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</si>
  <si>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</si>
  <si>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</si>
  <si>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</si>
  <si>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</si>
  <si>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</si>
  <si>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</si>
  <si>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</si>
  <si>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</si>
  <si>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</si>
  <si>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</si>
  <si>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</si>
  <si>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</si>
  <si>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</si>
  <si>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</si>
  <si>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</si>
  <si>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</si>
  <si>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</si>
  <si>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</si>
  <si>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</si>
  <si>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</si>
  <si>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</si>
  <si>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</si>
  <si>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</si>
  <si>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</si>
  <si>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</si>
  <si>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</si>
  <si>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</si>
  <si>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</si>
  <si>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</si>
  <si>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</si>
  <si>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</si>
  <si>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</si>
  <si>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</si>
  <si>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</si>
  <si>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</si>
  <si>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</si>
  <si>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</si>
  <si>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</si>
  <si>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</si>
  <si>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</si>
  <si>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</si>
  <si>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</si>
  <si>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</si>
  <si>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</si>
  <si>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</si>
  <si>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</si>
  <si>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</si>
  <si>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</si>
  <si>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</si>
  <si>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</si>
  <si>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</si>
  <si>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</si>
  <si>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</si>
  <si>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</si>
  <si>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</si>
  <si>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</si>
  <si>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</si>
  <si>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</si>
  <si>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</si>
  <si>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</si>
  <si>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</si>
  <si>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</si>
  <si>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</si>
  <si>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</si>
  <si>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</si>
  <si>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</si>
  <si>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</si>
  <si>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</si>
  <si>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</si>
  <si>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</si>
  <si>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</si>
  <si>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</si>
  <si>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</si>
  <si>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</si>
  <si>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</si>
  <si>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</si>
  <si>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</si>
  <si>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</si>
  <si>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</si>
  <si>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</si>
  <si>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</si>
  <si>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</si>
  <si>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</si>
  <si>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</si>
  <si>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</si>
  <si>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</si>
  <si>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</si>
  <si>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</si>
  <si>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</si>
  <si>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</si>
  <si>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</si>
  <si>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</si>
  <si>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</si>
  <si>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</si>
  <si>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</si>
  <si>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</si>
  <si>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</si>
  <si>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</si>
  <si>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</si>
  <si>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</si>
  <si>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</si>
  <si>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</si>
  <si>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</si>
  <si>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</si>
  <si>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</si>
  <si>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</si>
  <si>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</si>
  <si>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</si>
  <si>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</si>
  <si>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</si>
  <si>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</si>
  <si>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</si>
  <si>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</si>
  <si>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</si>
  <si>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</si>
  <si>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</si>
  <si>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</si>
  <si>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</si>
  <si>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</si>
  <si>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</si>
  <si>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</si>
  <si>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</si>
  <si>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</si>
  <si>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</si>
  <si>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</si>
  <si>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</si>
  <si>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</si>
  <si>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</si>
  <si>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</si>
  <si>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</si>
  <si>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</si>
  <si>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</si>
  <si>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</si>
  <si>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</si>
  <si>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</si>
  <si>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</si>
  <si>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</si>
  <si>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</si>
  <si>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</si>
  <si>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</si>
  <si>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</si>
  <si>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</si>
  <si>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</si>
  <si>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</si>
  <si>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</si>
  <si>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</si>
  <si>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</si>
  <si>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</si>
  <si>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</si>
  <si>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</si>
  <si>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</si>
  <si>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</si>
  <si>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</si>
  <si>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</si>
  <si>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</si>
  <si>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</si>
  <si>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</si>
  <si>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</si>
  <si>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</si>
  <si>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</si>
  <si>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</si>
  <si>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</si>
  <si>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</si>
  <si>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</si>
  <si>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</si>
  <si>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</si>
  <si>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</si>
  <si>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</si>
  <si>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</si>
  <si>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</si>
  <si>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</si>
  <si>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</si>
  <si>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</si>
  <si>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</si>
  <si>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</si>
  <si>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</si>
  <si>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</si>
  <si>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</si>
  <si>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</si>
  <si>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</si>
  <si>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</si>
  <si>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</si>
  <si>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</si>
  <si>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</si>
  <si>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</si>
  <si>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</si>
  <si>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</si>
  <si>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</si>
  <si>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</si>
  <si>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</si>
  <si>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</si>
  <si>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</si>
  <si>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</si>
  <si>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</si>
  <si>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</si>
  <si>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</si>
  <si>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</si>
  <si>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</si>
  <si>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</si>
  <si>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</si>
  <si>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</si>
  <si>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</si>
  <si>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</si>
  <si>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</si>
  <si>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</si>
  <si>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</si>
  <si>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</si>
  <si>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</si>
  <si>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</si>
  <si>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</si>
  <si>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</si>
  <si>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</si>
  <si>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</si>
  <si>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</si>
  <si>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</si>
  <si>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</si>
  <si>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</si>
  <si>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</si>
  <si>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</si>
  <si>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</si>
  <si>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</si>
  <si>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</si>
  <si>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</si>
  <si>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</si>
  <si>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</si>
  <si>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</si>
  <si>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</si>
  <si>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</si>
  <si>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</si>
  <si>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</si>
  <si>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</si>
  <si>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</si>
  <si>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</si>
  <si>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</si>
  <si>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</si>
  <si>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</si>
  <si>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</si>
  <si>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</si>
  <si>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</si>
  <si>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</si>
  <si>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</si>
  <si>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</si>
  <si>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</si>
  <si>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</si>
  <si>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</si>
  <si>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</si>
  <si>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</si>
  <si>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</si>
  <si>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</si>
  <si>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</si>
  <si>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</si>
  <si>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</si>
  <si>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</si>
  <si>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</si>
  <si>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</si>
  <si>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</si>
  <si>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</si>
  <si>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</si>
  <si>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</si>
  <si>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</si>
  <si>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</si>
  <si>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</si>
  <si>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</si>
  <si>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</si>
  <si>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</si>
  <si>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</si>
  <si>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</si>
  <si>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</si>
  <si>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</si>
  <si>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</si>
  <si>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</si>
  <si>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</si>
  <si>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</si>
  <si>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</si>
  <si>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</si>
  <si>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</si>
  <si>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</si>
  <si>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</si>
  <si>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</si>
  <si>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</si>
  <si>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</si>
  <si>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</si>
  <si>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</si>
  <si>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</si>
  <si>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</si>
  <si>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</si>
  <si>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</si>
  <si>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</si>
  <si>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</si>
  <si>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</si>
  <si>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</si>
  <si>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</si>
  <si>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</si>
  <si>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</si>
  <si>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</si>
  <si>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</si>
  <si>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</si>
  <si>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</si>
  <si>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</si>
  <si>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</si>
  <si>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</si>
  <si>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</si>
  <si>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</si>
  <si>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</si>
  <si>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</si>
  <si>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</si>
  <si>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</si>
  <si>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</si>
  <si>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</si>
  <si>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</si>
  <si>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</si>
  <si>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</si>
  <si>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</si>
  <si>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</si>
  <si>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</si>
  <si>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</si>
  <si>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</si>
  <si>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</si>
  <si>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</si>
  <si>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</si>
  <si>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</si>
  <si>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</si>
  <si>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</si>
  <si>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</si>
  <si>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</si>
  <si>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</si>
  <si>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</si>
  <si>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</si>
  <si>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</si>
  <si>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</si>
  <si>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</si>
  <si>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</si>
  <si>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</si>
  <si>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</si>
  <si>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</si>
  <si>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</si>
  <si>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</si>
  <si>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</si>
  <si>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</si>
  <si>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</si>
  <si>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</si>
  <si>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</si>
  <si>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</si>
  <si>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</si>
  <si>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</si>
  <si>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</si>
  <si>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</si>
  <si>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</si>
  <si>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</si>
  <si>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</si>
  <si>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</si>
  <si>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</si>
  <si>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</si>
  <si>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</si>
  <si>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</si>
  <si>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</si>
  <si>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</si>
  <si>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</si>
  <si>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</si>
  <si>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</si>
  <si>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</si>
  <si>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</si>
  <si>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</si>
  <si>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</si>
  <si>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</si>
  <si>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</si>
  <si>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</si>
  <si>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</si>
  <si>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</si>
  <si>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</si>
  <si>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</si>
  <si>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</si>
  <si>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</si>
  <si>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</si>
  <si>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</si>
  <si>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</si>
  <si>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</si>
  <si>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</si>
  <si>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</si>
  <si>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</si>
  <si>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</si>
  <si>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</si>
  <si>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</si>
  <si>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</si>
  <si>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</si>
  <si>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</si>
  <si>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</si>
  <si>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</si>
  <si>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</si>
  <si>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</si>
  <si>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</si>
  <si>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</si>
  <si>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</si>
  <si>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</si>
  <si>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</si>
  <si>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</si>
  <si>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</si>
  <si>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</si>
  <si>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</si>
  <si>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</si>
  <si>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</si>
  <si>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</si>
  <si>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</si>
  <si>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</si>
  <si>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</si>
  <si>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</si>
  <si>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</si>
  <si>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</si>
  <si>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</si>
  <si>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</si>
  <si>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</si>
  <si>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</si>
  <si>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</si>
  <si>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</si>
  <si>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</si>
  <si>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</si>
  <si>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</si>
  <si>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</si>
  <si>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</si>
  <si>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</si>
  <si>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</si>
  <si>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</si>
  <si>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</si>
  <si>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</si>
  <si>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</si>
  <si>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</si>
  <si>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</si>
  <si>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</si>
  <si>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</si>
  <si>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</si>
  <si>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</si>
  <si>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</si>
  <si>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</si>
  <si>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</si>
  <si>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</si>
  <si>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</si>
  <si>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</si>
  <si>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</si>
  <si>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</si>
  <si>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</si>
  <si>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</si>
  <si>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</si>
  <si>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</si>
  <si>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</si>
  <si>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</si>
  <si>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</si>
  <si>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</si>
  <si>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</si>
  <si>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</si>
  <si>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</si>
  <si>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</si>
  <si>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</si>
  <si>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</si>
  <si>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</si>
  <si>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</si>
  <si>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</si>
  <si>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</si>
  <si>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</si>
  <si>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</si>
  <si>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</si>
  <si>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</si>
  <si>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</si>
  <si>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</si>
  <si>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</si>
  <si>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</si>
  <si>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</si>
  <si>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</si>
  <si>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</si>
  <si>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</si>
  <si>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</si>
  <si>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</si>
  <si>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</si>
  <si>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</si>
  <si>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</si>
  <si>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</si>
  <si>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</si>
  <si>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</si>
  <si>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</si>
  <si>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</si>
  <si>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</si>
  <si>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</si>
  <si>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</si>
  <si>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</si>
  <si>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</si>
  <si>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</si>
  <si>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</si>
  <si>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</si>
  <si>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</si>
  <si>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</si>
  <si>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</si>
  <si>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</si>
  <si>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</si>
  <si>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</si>
  <si>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</si>
  <si>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</si>
  <si>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</si>
  <si>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</si>
  <si>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</si>
  <si>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</si>
  <si>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</si>
  <si>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</si>
  <si>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</si>
  <si>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</si>
  <si>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</si>
  <si>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</si>
  <si>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</si>
  <si>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</si>
  <si>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</si>
  <si>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</si>
  <si>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</si>
  <si>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</si>
  <si>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</si>
  <si>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</si>
  <si>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</si>
  <si>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</si>
  <si>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</si>
  <si>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</si>
  <si>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</si>
  <si>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</si>
  <si>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</si>
  <si>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</si>
  <si>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</si>
  <si>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</si>
  <si>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</si>
  <si>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</si>
  <si>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</si>
  <si>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</si>
  <si>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</si>
  <si>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</si>
  <si>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</si>
  <si>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</si>
  <si>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</si>
  <si>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</si>
  <si>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</si>
  <si>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</si>
  <si>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</si>
  <si>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</si>
  <si>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</si>
  <si>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</si>
  <si>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</si>
  <si>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</si>
  <si>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</si>
  <si>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</si>
  <si>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</si>
  <si>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</si>
  <si>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</si>
  <si>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</si>
  <si>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</si>
  <si>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</si>
  <si>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</si>
  <si>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</si>
  <si>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</si>
  <si>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</si>
  <si>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</si>
  <si>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</si>
  <si>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</si>
  <si>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</si>
  <si>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</si>
  <si>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</si>
  <si>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</si>
  <si>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</si>
  <si>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</si>
  <si>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</si>
  <si>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</si>
  <si>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</si>
  <si>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</si>
  <si>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</si>
  <si>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</si>
  <si>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</si>
  <si>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</si>
  <si>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</si>
  <si>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</si>
  <si>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</si>
  <si>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</si>
  <si>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</si>
  <si>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</si>
  <si>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</si>
  <si>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</si>
  <si>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</si>
  <si>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</si>
  <si>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</si>
  <si>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</si>
  <si>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</si>
  <si>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</si>
  <si>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</si>
  <si>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</si>
  <si>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</si>
  <si>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</si>
  <si>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</si>
  <si>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</si>
  <si>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</si>
  <si>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</si>
  <si>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</si>
  <si>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</si>
  <si>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</si>
  <si>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</si>
  <si>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</si>
  <si>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</si>
  <si>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</si>
  <si>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</si>
  <si>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</si>
  <si>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</si>
  <si>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</si>
  <si>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</si>
  <si>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</si>
  <si>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</si>
  <si>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</si>
  <si>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</si>
  <si>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</si>
  <si>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</si>
  <si>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</si>
  <si>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</si>
  <si>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</si>
  <si>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</si>
  <si>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</si>
  <si>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</si>
  <si>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</si>
  <si>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</si>
  <si>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</si>
  <si>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</si>
  <si>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</si>
  <si>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</si>
  <si>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</si>
  <si>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</si>
  <si>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</si>
  <si>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</si>
  <si>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</si>
  <si>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</si>
  <si>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</si>
  <si>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</si>
  <si>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</si>
  <si>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</si>
  <si>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</si>
  <si>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</si>
  <si>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</si>
  <si>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</si>
  <si>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</si>
  <si>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</si>
  <si>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</si>
  <si>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</si>
  <si>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</si>
  <si>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</si>
  <si>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</si>
  <si>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</si>
  <si>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</si>
  <si>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</si>
  <si>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</si>
  <si>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</si>
  <si>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</si>
  <si>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</si>
  <si>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</si>
  <si>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</si>
  <si>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</si>
  <si>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</si>
  <si>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</si>
  <si>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</si>
  <si>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</si>
  <si>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</si>
  <si>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</si>
  <si>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</si>
  <si>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</si>
  <si>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</si>
  <si>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</si>
  <si>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</si>
  <si>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</si>
  <si>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</si>
  <si>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</si>
  <si>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</si>
  <si>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</si>
  <si>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</si>
  <si>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</si>
  <si>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</si>
  <si>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</si>
  <si>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</si>
  <si>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</si>
  <si>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</si>
  <si>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</si>
  <si>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</si>
  <si>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</si>
  <si>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</si>
  <si>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</si>
  <si>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</si>
  <si>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</si>
  <si>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</si>
  <si>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</si>
  <si>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</si>
  <si>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</si>
  <si>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</si>
  <si>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</si>
  <si>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</si>
  <si>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</si>
  <si>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</si>
  <si>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</si>
  <si>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</si>
  <si>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</si>
  <si>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</si>
  <si>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</si>
  <si>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</si>
  <si>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</si>
  <si>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</si>
  <si>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</si>
  <si>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</si>
  <si>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</si>
  <si>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</si>
  <si>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</si>
  <si>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</si>
  <si>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</si>
  <si>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</si>
  <si>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</si>
  <si>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</si>
  <si>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</si>
  <si>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</si>
  <si>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</si>
  <si>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</si>
  <si>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</si>
  <si>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</si>
  <si>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</si>
  <si>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</si>
  <si>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</si>
  <si>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</si>
  <si>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</si>
  <si>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</si>
  <si>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</si>
  <si>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</si>
  <si>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</si>
  <si>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</si>
  <si>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</si>
  <si>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</si>
  <si>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</si>
  <si>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</si>
  <si>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</si>
  <si>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</si>
  <si>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</si>
  <si>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</si>
  <si>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</si>
  <si>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</si>
  <si>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</si>
  <si>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</si>
  <si>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</si>
  <si>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</si>
  <si>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</si>
  <si>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</si>
  <si>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</si>
  <si>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</si>
  <si>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</si>
  <si>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</si>
  <si>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</si>
  <si>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</si>
  <si>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</si>
  <si>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</si>
  <si>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</si>
  <si>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</si>
  <si>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</si>
  <si>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</si>
  <si>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</si>
  <si>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</si>
  <si>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</si>
  <si>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</si>
  <si>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</si>
  <si>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</si>
  <si>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</si>
  <si>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</si>
  <si>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</si>
  <si>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</si>
  <si>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</si>
  <si>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</si>
  <si>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</si>
  <si>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</si>
  <si>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</si>
  <si>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</si>
  <si>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</si>
  <si>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</si>
  <si>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</si>
  <si>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</si>
  <si>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</si>
  <si>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</si>
  <si>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</si>
  <si>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</si>
  <si>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</si>
  <si>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</si>
  <si>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</si>
  <si>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</si>
  <si>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</si>
  <si>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</si>
  <si>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</si>
  <si>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</si>
  <si>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</si>
  <si>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</si>
  <si>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</si>
  <si>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</si>
  <si>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</si>
  <si>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</si>
  <si>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</si>
  <si>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</si>
  <si>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</si>
  <si>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</si>
  <si>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</si>
  <si>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</si>
  <si>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</si>
  <si>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</si>
  <si>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</si>
  <si>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</si>
  <si>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</si>
  <si>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</si>
  <si>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</si>
  <si>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</si>
  <si>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</si>
  <si>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</si>
  <si>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</si>
  <si>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</si>
  <si>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</si>
  <si>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</si>
  <si>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</si>
  <si>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</si>
  <si>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</si>
  <si>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</si>
  <si>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</si>
  <si>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</si>
  <si>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</si>
  <si>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</si>
  <si>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</si>
  <si>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</si>
  <si>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</si>
  <si>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</si>
  <si>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</si>
  <si>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</si>
  <si>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</si>
  <si>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</si>
  <si>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</si>
  <si>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</si>
  <si>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</si>
  <si>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</si>
  <si>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</si>
  <si>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</si>
  <si>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</si>
  <si>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</si>
  <si>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</si>
  <si>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</si>
  <si>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</si>
  <si>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</si>
  <si>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</si>
  <si>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</si>
  <si>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</si>
  <si>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</si>
  <si>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</si>
  <si>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</si>
  <si>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</si>
  <si>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</si>
  <si>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</si>
  <si>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</si>
  <si>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</si>
  <si>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</si>
  <si>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</si>
  <si>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</si>
  <si>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</si>
  <si>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</si>
  <si>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</si>
  <si>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</si>
  <si>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</si>
  <si>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</si>
  <si>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</si>
  <si>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</si>
  <si>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</si>
  <si>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</si>
  <si>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</si>
  <si>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</si>
  <si>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</si>
  <si>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</si>
  <si>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</si>
  <si>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</si>
  <si>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</si>
  <si>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</si>
  <si>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</si>
  <si>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</si>
  <si>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</si>
  <si>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</si>
  <si>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</si>
  <si>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</si>
  <si>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</si>
  <si>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</si>
  <si>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</si>
  <si>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</si>
  <si>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</si>
  <si>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</si>
  <si>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</si>
  <si>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</si>
  <si>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</si>
  <si>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</si>
  <si>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</si>
  <si>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</si>
  <si>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</si>
  <si>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</si>
  <si>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</si>
  <si>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</si>
  <si>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</si>
  <si>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</si>
  <si>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</si>
  <si>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</si>
  <si>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</si>
  <si>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</si>
  <si>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</si>
  <si>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</si>
  <si>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</si>
  <si>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</si>
  <si>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</si>
  <si>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</si>
  <si>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</si>
  <si>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</si>
  <si>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</si>
  <si>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</si>
  <si>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</si>
  <si>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</si>
  <si>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</si>
  <si>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</si>
  <si>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</si>
  <si>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</si>
  <si>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</si>
  <si>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</si>
  <si>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</si>
  <si>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</si>
  <si>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</si>
  <si>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</si>
  <si>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</si>
  <si>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</si>
  <si>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</si>
  <si>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</si>
  <si>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</si>
  <si>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</si>
  <si>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</si>
  <si>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</si>
  <si>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</si>
  <si>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</si>
  <si>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</si>
  <si>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</si>
  <si>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</si>
  <si>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</si>
  <si>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</si>
  <si>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</si>
  <si>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</si>
  <si>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</si>
  <si>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</si>
  <si>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</si>
  <si>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</si>
  <si>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</si>
  <si>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</si>
  <si>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</si>
  <si>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</si>
  <si>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</si>
  <si>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</si>
  <si>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</si>
  <si>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</si>
  <si>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</si>
  <si>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</si>
  <si>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</si>
  <si>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</si>
  <si>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</si>
  <si>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</si>
  <si>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</si>
  <si>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</si>
  <si>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</si>
  <si>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</si>
  <si>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</si>
  <si>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</si>
  <si>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</si>
  <si>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</si>
  <si>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</si>
  <si>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</si>
  <si>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</si>
  <si>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</si>
  <si>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</si>
  <si>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</si>
  <si>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</si>
  <si>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</si>
  <si>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</si>
  <si>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</si>
  <si>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</si>
  <si>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</si>
  <si>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</si>
  <si>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</si>
  <si>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</si>
  <si>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</si>
  <si>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</si>
  <si>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</si>
  <si>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</si>
  <si>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</si>
  <si>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</si>
  <si>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</si>
  <si>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</si>
  <si>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</si>
  <si>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</si>
  <si>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</si>
  <si>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</si>
  <si>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</si>
  <si>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</si>
  <si>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</si>
  <si>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</si>
  <si>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</si>
  <si>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</si>
  <si>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</si>
  <si>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</si>
  <si>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</si>
  <si>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</si>
  <si>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</si>
  <si>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</si>
  <si>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</si>
  <si>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</si>
  <si>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</si>
  <si>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</si>
  <si>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</si>
  <si>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</si>
  <si>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</si>
  <si>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</si>
  <si>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</si>
  <si>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</si>
  <si>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</si>
  <si>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</si>
  <si>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</si>
  <si>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</si>
  <si>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</si>
  <si>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</si>
  <si>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</si>
  <si>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</si>
  <si>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</si>
  <si>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</si>
  <si>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</si>
  <si>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</si>
  <si>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</si>
  <si>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</si>
  <si>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</si>
  <si>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</si>
  <si>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</si>
  <si>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</si>
  <si>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</si>
  <si>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</si>
  <si>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</si>
  <si>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</si>
  <si>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</si>
  <si>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</si>
  <si>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</si>
  <si>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</si>
  <si>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</si>
  <si>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</si>
  <si>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</si>
  <si>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</si>
  <si>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</si>
  <si>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</si>
  <si>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</si>
  <si>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</si>
  <si>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</si>
  <si>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</si>
  <si>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</si>
  <si>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</si>
  <si>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</si>
  <si>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</si>
  <si>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</si>
  <si>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</si>
  <si>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</si>
  <si>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</si>
  <si>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</si>
  <si>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</si>
  <si>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</si>
  <si>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</si>
  <si>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</si>
  <si>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</si>
  <si>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</si>
  <si>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</si>
  <si>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</si>
  <si>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</si>
  <si>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</si>
  <si>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</si>
  <si>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</si>
  <si>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</si>
  <si>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</si>
  <si>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</si>
  <si>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</si>
  <si>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</si>
  <si>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</si>
  <si>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</si>
  <si>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</si>
  <si>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</si>
  <si>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</si>
  <si>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</si>
  <si>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</si>
  <si>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</si>
  <si>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</si>
  <si>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</si>
  <si>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</si>
  <si>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</si>
  <si>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</si>
  <si>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</si>
  <si>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</si>
  <si>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</si>
  <si>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</si>
  <si>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</si>
  <si>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</si>
  <si>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</si>
  <si>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</si>
  <si>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</si>
  <si>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</si>
  <si>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</si>
  <si>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</si>
  <si>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</si>
  <si>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</si>
  <si>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</si>
  <si>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</si>
  <si>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</si>
  <si>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</si>
  <si>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</si>
  <si>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</si>
  <si>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</si>
  <si>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</si>
  <si>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</si>
  <si>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</si>
  <si>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</si>
  <si>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</si>
  <si>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</si>
  <si>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</si>
  <si>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</si>
  <si>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</si>
  <si>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</si>
  <si>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</si>
  <si>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</si>
  <si>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</si>
  <si>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</si>
  <si>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</si>
  <si>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</si>
  <si>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</si>
  <si>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</si>
  <si>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</si>
  <si>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</si>
  <si>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</si>
  <si>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</si>
  <si>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</si>
  <si>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</si>
  <si>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</si>
  <si>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</si>
  <si>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</si>
  <si>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</si>
  <si>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</si>
  <si>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</si>
  <si>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</si>
  <si>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</si>
  <si>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</si>
  <si>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</si>
  <si>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</si>
  <si>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</si>
  <si>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</si>
  <si>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</si>
  <si>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</si>
  <si>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</si>
  <si>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</si>
  <si>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</si>
  <si>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</si>
  <si>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</si>
  <si>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</si>
  <si>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</si>
  <si>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</si>
  <si>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</si>
  <si>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</si>
  <si>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</si>
  <si>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</si>
  <si>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</si>
  <si>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</si>
  <si>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</si>
  <si>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</si>
  <si>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</si>
  <si>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</si>
  <si>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</si>
  <si>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</si>
  <si>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</si>
  <si>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</si>
  <si>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</si>
  <si>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</si>
  <si>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</si>
  <si>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</si>
  <si>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</si>
  <si>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</si>
  <si>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</si>
  <si>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</si>
  <si>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</si>
  <si>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</si>
  <si>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</si>
  <si>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</si>
  <si>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</si>
  <si>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</si>
  <si>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</si>
  <si>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</si>
  <si>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</si>
  <si>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</si>
  <si>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</si>
  <si>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</si>
  <si>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</si>
  <si>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</si>
  <si>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</si>
  <si>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</si>
  <si>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</si>
  <si>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</si>
  <si>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</si>
  <si>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</si>
  <si>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</si>
  <si>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</si>
  <si>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</si>
  <si>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</si>
  <si>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</si>
  <si>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</si>
  <si>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</si>
  <si>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</si>
  <si>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</si>
  <si>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</si>
  <si>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</si>
  <si>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</si>
  <si>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</si>
  <si>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</si>
  <si>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</si>
  <si>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</si>
  <si>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</si>
  <si>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</si>
  <si>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</si>
  <si>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</si>
  <si>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</si>
  <si>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</si>
  <si>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</si>
  <si>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</si>
  <si>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</si>
  <si>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</si>
  <si>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</si>
  <si>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</si>
  <si>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</si>
  <si>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</si>
  <si>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</si>
  <si>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</si>
  <si>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</si>
  <si>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</si>
  <si>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</si>
  <si>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</si>
  <si>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</si>
  <si>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</si>
  <si>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</si>
  <si>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</si>
  <si>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</si>
  <si>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</si>
  <si>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</si>
  <si>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</si>
  <si>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</si>
  <si>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</si>
  <si>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</si>
  <si>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</si>
  <si>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</si>
  <si>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</si>
  <si>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</si>
  <si>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</si>
  <si>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</si>
  <si>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</si>
  <si>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</si>
  <si>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</si>
  <si>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</si>
  <si>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</si>
  <si>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</si>
  <si>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</si>
  <si>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</si>
  <si>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</si>
  <si>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</si>
  <si>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</si>
  <si>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</si>
  <si>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</si>
  <si>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</si>
  <si>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</si>
  <si>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</si>
  <si>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</si>
  <si>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</si>
  <si>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</si>
  <si>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</si>
  <si>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</si>
  <si>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</si>
  <si>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</si>
  <si>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</si>
  <si>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</si>
  <si>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</si>
  <si>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</si>
  <si>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</si>
  <si>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</si>
  <si>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</si>
  <si>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</si>
  <si>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</si>
  <si>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</si>
  <si>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</si>
  <si>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</si>
  <si>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</si>
  <si>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</si>
  <si>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</si>
  <si>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</si>
  <si>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</si>
  <si>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</si>
  <si>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</si>
  <si>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</si>
  <si>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</si>
  <si>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</si>
  <si>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</si>
  <si>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</si>
  <si>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</si>
  <si>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</si>
  <si>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</si>
  <si>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</si>
  <si>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</si>
  <si>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</si>
  <si>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</si>
  <si>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</si>
  <si>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</si>
  <si>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</si>
  <si>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</si>
  <si>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</si>
  <si>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</si>
  <si>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</si>
  <si>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</si>
  <si>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</si>
  <si>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</si>
  <si>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</si>
  <si>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</si>
  <si>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</si>
  <si>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</si>
  <si>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</si>
  <si>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</si>
  <si>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</si>
  <si>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</si>
  <si>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</si>
  <si>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</si>
  <si>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</si>
  <si>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</si>
  <si>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</si>
  <si>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</si>
  <si>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</si>
  <si>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</si>
  <si>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</si>
  <si>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</si>
  <si>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</si>
  <si>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</si>
  <si>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</si>
  <si>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</si>
  <si>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</si>
  <si>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</si>
  <si>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</si>
  <si>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</si>
  <si>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</si>
  <si>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</si>
  <si>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</si>
  <si>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</si>
  <si>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</si>
  <si>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</si>
  <si>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</si>
  <si>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</si>
  <si>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</si>
  <si>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</si>
  <si>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</si>
  <si>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</si>
  <si>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</si>
  <si>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</si>
  <si>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</si>
  <si>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</si>
  <si>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</si>
  <si>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</si>
  <si>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</si>
  <si>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</si>
  <si>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</si>
  <si>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</si>
  <si>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</si>
  <si>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</si>
  <si>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</si>
  <si>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</si>
  <si>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</si>
  <si>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</si>
  <si>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</si>
  <si>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</si>
  <si>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</si>
  <si>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</si>
  <si>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</si>
  <si>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</si>
  <si>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</si>
  <si>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</si>
  <si>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</si>
  <si>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</si>
  <si>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</si>
  <si>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</si>
  <si>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</si>
  <si>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</si>
  <si>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</si>
  <si>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</si>
  <si>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</si>
  <si>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</si>
  <si>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</si>
  <si>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</si>
  <si>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</si>
  <si>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</si>
  <si>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</si>
  <si>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</si>
  <si>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</si>
  <si>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</si>
  <si>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</si>
  <si>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</si>
  <si>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</si>
  <si>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</si>
  <si>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</si>
  <si>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</si>
  <si>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</si>
  <si>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</si>
  <si>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</si>
  <si>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</si>
  <si>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</si>
  <si>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</si>
  <si>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</si>
  <si>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</si>
  <si>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</si>
  <si>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</si>
  <si>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</si>
  <si>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</si>
  <si>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</si>
  <si>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</si>
  <si>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</si>
  <si>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</si>
  <si>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</si>
  <si>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</si>
  <si>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</si>
  <si>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</si>
  <si>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</si>
  <si>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</si>
  <si>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</si>
  <si>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</si>
  <si>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</si>
  <si>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</si>
  <si>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</si>
  <si>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</si>
  <si>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</si>
  <si>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</si>
  <si>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</si>
  <si>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</si>
  <si>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</si>
  <si>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</si>
  <si>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</si>
  <si>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</si>
  <si>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</si>
  <si>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</si>
  <si>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</si>
  <si>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</si>
  <si>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</si>
  <si>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</si>
  <si>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</si>
  <si>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</si>
  <si>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</si>
  <si>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</si>
  <si>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</si>
  <si>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</si>
  <si>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</si>
  <si>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</si>
  <si>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</si>
  <si>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</si>
  <si>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</si>
  <si>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</si>
  <si>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</si>
  <si>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</si>
  <si>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</si>
  <si>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</si>
  <si>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</si>
  <si>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</si>
  <si>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</si>
  <si>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</si>
  <si>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</si>
  <si>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</si>
  <si>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</si>
  <si>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</si>
  <si>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</si>
  <si>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</si>
  <si>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</si>
  <si>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</si>
  <si>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</si>
  <si>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</si>
  <si>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</si>
  <si>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</si>
  <si>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</si>
  <si>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</si>
  <si>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</si>
  <si>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</si>
  <si>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</si>
  <si>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</si>
  <si>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</si>
  <si>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</si>
  <si>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</si>
  <si>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</si>
  <si>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</si>
  <si>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</si>
  <si>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</si>
  <si>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</si>
  <si>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</si>
  <si>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</si>
  <si>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</si>
  <si>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</si>
  <si>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</si>
  <si>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</si>
  <si>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</si>
  <si>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</si>
  <si>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</si>
  <si>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</si>
  <si>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</si>
  <si>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</si>
  <si>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</si>
  <si>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</si>
  <si>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</si>
  <si>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</si>
  <si>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</si>
  <si>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</si>
  <si>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</si>
  <si>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</si>
  <si>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</si>
  <si>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</si>
  <si>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</si>
  <si>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</si>
  <si>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</si>
  <si>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</si>
  <si>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</si>
  <si>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</si>
  <si>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</si>
  <si>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</si>
  <si>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</si>
  <si>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</si>
  <si>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</si>
  <si>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</si>
  <si>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</si>
  <si>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</si>
  <si>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</si>
  <si>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</si>
  <si>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</si>
  <si>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</si>
  <si>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</si>
  <si>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</si>
  <si>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</si>
  <si>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</si>
  <si>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</si>
  <si>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</si>
  <si>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</si>
  <si>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</si>
  <si>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</si>
  <si>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</si>
  <si>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</si>
  <si>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</si>
  <si>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</si>
  <si>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</si>
  <si>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</si>
  <si>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</si>
  <si>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</si>
  <si>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</si>
  <si>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</si>
  <si>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</si>
  <si>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</si>
  <si>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</si>
  <si>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</si>
  <si>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</si>
  <si>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</si>
  <si>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</si>
  <si>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</si>
  <si>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</si>
  <si>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</si>
  <si>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</si>
  <si>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</si>
  <si>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</si>
  <si>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</si>
  <si>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</si>
  <si>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</si>
  <si>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</si>
  <si>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</si>
  <si>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</si>
  <si>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</si>
  <si>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</si>
  <si>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</si>
  <si>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</si>
  <si>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</si>
  <si>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</si>
  <si>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</si>
  <si>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</si>
  <si>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</si>
  <si>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</si>
  <si>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</si>
  <si>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</si>
  <si>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</si>
  <si>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</si>
  <si>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</si>
  <si>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</si>
  <si>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</si>
  <si>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</si>
  <si>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</si>
  <si>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</si>
  <si>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</si>
  <si>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</si>
  <si>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</si>
  <si>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</si>
  <si>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</si>
  <si>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</si>
  <si>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</si>
  <si>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</si>
  <si>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</si>
  <si>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</si>
  <si>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</si>
  <si>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</si>
  <si>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</si>
  <si>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</si>
  <si>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</si>
  <si>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</si>
  <si>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</si>
  <si>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</si>
  <si>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</si>
  <si>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</si>
  <si>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</si>
  <si>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</si>
  <si>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</si>
  <si>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</si>
  <si>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</si>
  <si>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</si>
  <si>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</si>
  <si>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</si>
  <si>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</si>
  <si>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</si>
  <si>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</si>
  <si>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</si>
  <si>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</si>
  <si>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</si>
  <si>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</si>
  <si>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</si>
  <si>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</si>
  <si>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</si>
  <si>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</si>
  <si>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</si>
  <si>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</si>
  <si>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</si>
  <si>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</si>
  <si>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</si>
  <si>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</si>
  <si>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</si>
  <si>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</si>
  <si>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</si>
  <si>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</si>
  <si>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</si>
  <si>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</si>
  <si>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</si>
  <si>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</si>
  <si>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</si>
  <si>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</si>
  <si>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</si>
  <si>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</si>
  <si>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</si>
  <si>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</si>
  <si>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</si>
  <si>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</si>
  <si>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</si>
  <si>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</si>
  <si>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</si>
  <si>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</si>
  <si>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</si>
  <si>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</si>
  <si>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</si>
  <si>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</si>
  <si>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</si>
  <si>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</si>
  <si>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</si>
  <si>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</si>
  <si>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</si>
  <si>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</si>
  <si>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</si>
  <si>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</si>
  <si>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</si>
  <si>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</si>
  <si>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</si>
  <si>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</si>
  <si>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</si>
  <si>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</si>
  <si>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</si>
  <si>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</si>
  <si>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</si>
  <si>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</si>
  <si>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</si>
  <si>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</si>
  <si>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</si>
  <si>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</si>
  <si>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</si>
  <si>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</si>
  <si>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</si>
  <si>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</si>
  <si>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</si>
  <si>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</si>
  <si>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</si>
  <si>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</si>
  <si>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</si>
  <si>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</si>
  <si>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</si>
  <si>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</si>
  <si>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</si>
  <si>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</si>
  <si>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</si>
  <si>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</si>
  <si>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</si>
  <si>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</si>
  <si>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</si>
  <si>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</si>
  <si>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</si>
  <si>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</si>
  <si>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</si>
  <si>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</si>
  <si>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</si>
  <si>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</si>
  <si>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</si>
  <si>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</si>
  <si>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</si>
  <si>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</si>
  <si>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</si>
  <si>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</si>
  <si>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</si>
  <si>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</si>
  <si>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</si>
  <si>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</si>
  <si>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</si>
  <si>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</si>
  <si>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</si>
  <si>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</si>
  <si>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</si>
  <si>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</si>
  <si>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</si>
  <si>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</si>
  <si>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</si>
  <si>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</si>
  <si>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</si>
  <si>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</si>
  <si>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</si>
  <si>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</si>
  <si>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</si>
  <si>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</si>
  <si>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</si>
  <si>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</si>
  <si>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</si>
  <si>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</si>
  <si>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</si>
  <si>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</si>
  <si>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</si>
  <si>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</si>
  <si>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</si>
  <si>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</si>
  <si>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</si>
  <si>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</si>
  <si>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</si>
  <si>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</si>
  <si>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</si>
  <si>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</si>
  <si>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</si>
  <si>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</si>
  <si>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</si>
  <si>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</si>
  <si>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</si>
  <si>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</si>
  <si>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</si>
  <si>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</si>
  <si>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</si>
  <si>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</si>
  <si>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</si>
  <si>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</si>
  <si>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</si>
  <si>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</si>
  <si>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</si>
  <si>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</si>
  <si>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</si>
  <si>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</si>
  <si>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</si>
  <si>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</si>
  <si>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</si>
  <si>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</si>
  <si>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</si>
  <si>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</si>
  <si>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</si>
  <si>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</si>
  <si>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</si>
  <si>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</si>
  <si>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</si>
  <si>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</si>
  <si>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</si>
  <si>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</si>
  <si>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</si>
  <si>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</si>
  <si>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</si>
  <si>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</si>
  <si>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</si>
  <si>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</si>
  <si>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</si>
  <si>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</si>
  <si>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</si>
  <si>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</si>
  <si>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</si>
  <si>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</si>
  <si>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</si>
  <si>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</si>
  <si>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</si>
  <si>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</si>
  <si>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</si>
  <si>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</si>
  <si>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</si>
  <si>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</si>
  <si>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</si>
  <si>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</si>
  <si>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</si>
  <si>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</si>
  <si>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</si>
  <si>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</si>
  <si>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</si>
  <si>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</si>
  <si>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</si>
  <si>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</si>
  <si>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</si>
  <si>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</si>
  <si>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</si>
  <si>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</si>
  <si>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</si>
  <si>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</si>
  <si>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</si>
  <si>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</si>
  <si>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</si>
  <si>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</si>
  <si>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</si>
  <si>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</si>
  <si>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</si>
  <si>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</si>
  <si>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</si>
  <si>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</si>
  <si>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</si>
  <si>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</si>
  <si>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</si>
  <si>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</si>
  <si>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</si>
  <si>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</si>
  <si>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</si>
  <si>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</si>
  <si>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</si>
  <si>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</si>
  <si>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</si>
  <si>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</si>
  <si>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</si>
  <si>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</si>
  <si>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</si>
  <si>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</si>
  <si>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</si>
  <si>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</si>
  <si>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</si>
  <si>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</si>
  <si>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</si>
  <si>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</si>
  <si>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</si>
  <si>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</si>
  <si>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</si>
  <si>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</si>
  <si>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</si>
  <si>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</si>
  <si>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</si>
  <si>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</si>
  <si>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</si>
  <si>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</si>
  <si>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</si>
  <si>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</si>
  <si>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</si>
  <si>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</si>
  <si>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</si>
  <si>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</si>
  <si>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</si>
  <si>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</si>
  <si>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</si>
  <si>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</si>
  <si>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</si>
  <si>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</si>
  <si>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</si>
  <si>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</si>
  <si>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</si>
  <si>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</si>
  <si>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</si>
  <si>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</si>
  <si>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</si>
  <si>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</si>
  <si>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</si>
  <si>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</si>
  <si>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</si>
  <si>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</si>
  <si>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</si>
  <si>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</si>
  <si>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</si>
  <si>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</si>
  <si>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</si>
  <si>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</si>
  <si>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</si>
  <si>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</si>
  <si>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</si>
  <si>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</si>
  <si>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</si>
  <si>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</si>
  <si>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</si>
  <si>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</si>
  <si>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</si>
  <si>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</si>
  <si>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</si>
  <si>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</si>
  <si>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</si>
  <si>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</si>
  <si>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</si>
  <si>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</si>
  <si>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</si>
  <si>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</si>
  <si>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</si>
  <si>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</si>
  <si>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</si>
  <si>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</si>
  <si>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</si>
  <si>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</si>
  <si>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</si>
  <si>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</si>
  <si>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</si>
  <si>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</si>
  <si>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</si>
  <si>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</si>
  <si>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</si>
  <si>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</si>
  <si>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</si>
  <si>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</si>
  <si>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</si>
  <si>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</si>
  <si>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</si>
  <si>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</si>
  <si>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</si>
  <si>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</si>
  <si>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</si>
  <si>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</si>
  <si>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</si>
  <si>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</si>
  <si>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</si>
  <si>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</si>
  <si>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</si>
  <si>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</si>
  <si>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</si>
  <si>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</si>
  <si>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</si>
  <si>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</si>
  <si>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</si>
  <si>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</si>
  <si>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</si>
  <si>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</si>
  <si>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</si>
  <si>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</si>
  <si>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</si>
  <si>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</si>
  <si>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</si>
  <si>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</si>
  <si>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</si>
  <si>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</si>
  <si>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</si>
  <si>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</si>
  <si>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</si>
  <si>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</si>
  <si>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</si>
  <si>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</si>
  <si>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</si>
  <si>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</si>
  <si>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</si>
  <si>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</si>
  <si>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</si>
  <si>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</si>
  <si>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</si>
  <si>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</si>
  <si>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</si>
  <si>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</si>
  <si>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</si>
  <si>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</si>
  <si>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</si>
  <si>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</si>
  <si>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</si>
  <si>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</si>
  <si>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</si>
  <si>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</si>
  <si>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</si>
  <si>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</si>
  <si>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</si>
  <si>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</si>
  <si>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</si>
  <si>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</si>
  <si>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</si>
  <si>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</si>
  <si>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</si>
  <si>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</si>
  <si>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</si>
  <si>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</si>
  <si>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</si>
  <si>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</si>
  <si>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</si>
  <si>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</si>
  <si>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</si>
  <si>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</si>
  <si>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</si>
  <si>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</si>
  <si>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</si>
  <si>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</si>
  <si>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</si>
  <si>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</si>
  <si>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</si>
  <si>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</si>
  <si>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</si>
  <si>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</si>
  <si>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</si>
  <si>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</si>
  <si>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</si>
  <si>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</si>
  <si>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</si>
  <si>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</si>
  <si>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</si>
  <si>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</si>
  <si>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</si>
  <si>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</si>
  <si>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</si>
  <si>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</si>
  <si>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</si>
  <si>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</si>
  <si>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</si>
  <si>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</si>
  <si>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</si>
  <si>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</si>
  <si>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</si>
  <si>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</si>
  <si>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</si>
  <si>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</si>
  <si>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</si>
  <si>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</si>
  <si>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</si>
  <si>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</si>
  <si>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</si>
  <si>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</si>
  <si>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</si>
  <si>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</si>
  <si>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</si>
  <si>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</si>
  <si>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</si>
  <si>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</si>
  <si>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</si>
  <si>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</si>
  <si>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</si>
  <si>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</si>
  <si>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</si>
  <si>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</si>
  <si>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</si>
  <si>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</si>
  <si>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</si>
  <si>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</si>
  <si>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</si>
  <si>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</si>
  <si>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</si>
  <si>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</si>
  <si>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</si>
  <si>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</si>
  <si>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</si>
  <si>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</si>
  <si>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</si>
  <si>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</si>
  <si>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</si>
  <si>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</si>
  <si>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</si>
  <si>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</si>
  <si>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</si>
  <si>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</si>
  <si>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</si>
  <si>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</si>
  <si>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</si>
  <si>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</si>
  <si>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</si>
  <si>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</si>
  <si>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</si>
  <si>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</si>
  <si>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</si>
  <si>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</si>
  <si>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</si>
  <si>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</si>
  <si>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</si>
  <si>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</si>
  <si>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</si>
  <si>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</si>
  <si>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</si>
  <si>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</si>
  <si>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</si>
  <si>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</si>
  <si>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</si>
  <si>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</si>
  <si>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</si>
  <si>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</si>
  <si>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</si>
  <si>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</si>
  <si>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</si>
  <si>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</si>
  <si>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</si>
  <si>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</si>
  <si>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</si>
  <si>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</si>
  <si>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</si>
  <si>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</si>
  <si>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</si>
  <si>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</si>
  <si>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</si>
  <si>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</si>
  <si>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</si>
  <si>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</si>
  <si>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</si>
  <si>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</si>
  <si>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</si>
  <si>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</si>
  <si>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</si>
  <si>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</si>
  <si>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</si>
  <si>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</si>
  <si>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</si>
  <si>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</si>
  <si>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</si>
  <si>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</si>
  <si>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</si>
  <si>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</si>
  <si>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</si>
  <si>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</si>
  <si>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</si>
  <si>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</si>
  <si>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</si>
  <si>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</si>
  <si>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</si>
  <si>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</si>
  <si>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</si>
  <si>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</si>
  <si>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</si>
  <si>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</si>
  <si>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</si>
  <si>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</si>
  <si>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</si>
  <si>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</si>
  <si>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</si>
  <si>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</si>
  <si>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</si>
  <si>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</si>
  <si>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</si>
  <si>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</si>
  <si>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</si>
  <si>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</si>
  <si>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</si>
  <si>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</si>
  <si>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</si>
  <si>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</si>
  <si>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</si>
  <si>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</si>
  <si>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</si>
  <si>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</si>
  <si>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</si>
  <si>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</si>
  <si>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</si>
  <si>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</si>
  <si>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</si>
  <si>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</si>
  <si>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</si>
  <si>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</si>
  <si>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</si>
  <si>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</si>
  <si>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</si>
  <si>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</si>
  <si>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</si>
  <si>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</si>
  <si>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</si>
  <si>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</si>
  <si>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</si>
  <si>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</si>
  <si>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</si>
  <si>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</si>
  <si>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</si>
  <si>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</si>
  <si>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</si>
  <si>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</si>
  <si>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</si>
  <si>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</si>
  <si>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</si>
  <si>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</si>
  <si>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</si>
  <si>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</si>
  <si>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</si>
  <si>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</si>
  <si>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</si>
  <si>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</si>
  <si>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</si>
  <si>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</si>
  <si>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</si>
  <si>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</si>
  <si>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</si>
  <si>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</si>
  <si>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</si>
  <si>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</si>
  <si>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</si>
  <si>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</si>
  <si>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</si>
  <si>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</si>
  <si>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</si>
  <si>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</si>
  <si>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</si>
  <si>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</si>
  <si>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</si>
  <si>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</si>
  <si>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</si>
  <si>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</si>
  <si>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</si>
  <si>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</si>
  <si>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</si>
  <si>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</si>
  <si>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</si>
  <si>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</si>
  <si>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</si>
  <si>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</si>
  <si>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</si>
  <si>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</si>
  <si>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</si>
  <si>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</si>
  <si>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</si>
  <si>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</si>
  <si>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</si>
  <si>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</si>
  <si>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</si>
  <si>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</si>
  <si>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</si>
  <si>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</si>
  <si>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</si>
  <si>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</si>
  <si>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</si>
  <si>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</si>
  <si>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</si>
  <si>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</si>
  <si>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</si>
  <si>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</si>
  <si>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</si>
  <si>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</si>
  <si>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</si>
  <si>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</si>
  <si>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</si>
  <si>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</si>
  <si>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</si>
  <si>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</si>
  <si>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</si>
  <si>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</si>
  <si>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</si>
  <si>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</si>
  <si>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</si>
  <si>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</si>
  <si>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</si>
  <si>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</si>
  <si>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</si>
  <si>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</si>
  <si>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</si>
  <si>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</si>
  <si>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</si>
  <si>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</si>
  <si>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</si>
  <si>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</si>
  <si>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</si>
  <si>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</si>
  <si>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</si>
  <si>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</si>
  <si>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</si>
  <si>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</si>
  <si>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</si>
  <si>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</si>
  <si>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</si>
  <si>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</si>
  <si>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</si>
  <si>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</si>
  <si>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</si>
  <si>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</si>
  <si>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</si>
  <si>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</si>
  <si>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</si>
  <si>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</si>
  <si>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</si>
  <si>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</si>
  <si>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</si>
  <si>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</si>
  <si>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</si>
  <si>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</si>
  <si>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</si>
  <si>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</si>
  <si>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</si>
  <si>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</si>
  <si>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</si>
  <si>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</si>
  <si>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</si>
  <si>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</si>
  <si>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</si>
  <si>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</si>
  <si>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</si>
  <si>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</si>
  <si>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</si>
  <si>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</si>
  <si>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</si>
  <si>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</si>
  <si>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</si>
  <si>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</si>
  <si>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</si>
  <si>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</si>
  <si>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</si>
  <si>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</si>
  <si>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</si>
  <si>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</si>
  <si>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</si>
  <si>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</si>
  <si>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</si>
  <si>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</si>
  <si>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</si>
  <si>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</si>
  <si>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</si>
  <si>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</si>
  <si>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</si>
  <si>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</si>
  <si>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</si>
  <si>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</si>
  <si>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</si>
  <si>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</si>
  <si>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</si>
  <si>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</si>
  <si>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</si>
  <si>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</si>
  <si>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</si>
  <si>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</si>
  <si>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</si>
  <si>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</si>
  <si>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</si>
  <si>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</si>
  <si>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</si>
  <si>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</si>
  <si>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</si>
  <si>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</si>
  <si>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</si>
  <si>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</si>
  <si>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</si>
  <si>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</si>
  <si>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</si>
  <si>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</si>
  <si>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</si>
  <si>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</si>
  <si>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</si>
  <si>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</si>
  <si>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</si>
  <si>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</si>
  <si>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</si>
  <si>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</si>
  <si>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</si>
  <si>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</si>
  <si>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</si>
  <si>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</si>
  <si>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</si>
  <si>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</si>
  <si>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</si>
  <si>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</si>
  <si>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</si>
  <si>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</si>
  <si>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</si>
  <si>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</si>
  <si>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</si>
  <si>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</si>
  <si>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</si>
  <si>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</si>
  <si>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</si>
  <si>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</si>
  <si>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</si>
  <si>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</si>
  <si>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</si>
  <si>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</si>
  <si>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</si>
  <si>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</si>
  <si>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</si>
  <si>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</si>
  <si>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</si>
  <si>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</si>
  <si>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</si>
  <si>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</si>
  <si>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</si>
  <si>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</si>
  <si>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</si>
  <si>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</si>
  <si>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</si>
  <si>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</si>
  <si>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</si>
  <si>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</si>
  <si>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</si>
  <si>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</si>
  <si>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</si>
  <si>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</si>
  <si>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</si>
  <si>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</si>
  <si>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</si>
  <si>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</si>
  <si>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</si>
  <si>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</si>
  <si>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</si>
  <si>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</si>
  <si>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</si>
  <si>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</si>
  <si>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</si>
  <si>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</si>
  <si>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</si>
  <si>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</si>
  <si>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</si>
  <si>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</si>
  <si>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</si>
  <si>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</si>
  <si>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</si>
  <si>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</si>
  <si>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</si>
  <si>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</si>
  <si>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</si>
  <si>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</si>
  <si>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</si>
  <si>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</si>
  <si>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</si>
  <si>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</si>
  <si>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</si>
  <si>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</si>
  <si>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</si>
  <si>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</si>
  <si>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</si>
  <si>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</si>
  <si>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</si>
  <si>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</si>
  <si>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</si>
  <si>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</si>
  <si>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</si>
  <si>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</si>
  <si>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</si>
  <si>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</si>
  <si>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</si>
  <si>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</si>
  <si>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</si>
  <si>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</si>
  <si>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</si>
  <si>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</si>
  <si>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</si>
  <si>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</si>
  <si>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</si>
  <si>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</si>
  <si>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</si>
  <si>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</si>
  <si>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</si>
  <si>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</si>
  <si>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</si>
  <si>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</si>
  <si>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</si>
  <si>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</si>
  <si>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</si>
  <si>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</si>
  <si>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</si>
  <si>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</si>
  <si>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</si>
  <si>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</si>
  <si>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</si>
  <si>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</si>
  <si>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</si>
  <si>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</si>
  <si>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</si>
  <si>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</si>
  <si>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</si>
  <si>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</si>
  <si>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</si>
  <si>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</si>
  <si>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</si>
  <si>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</si>
  <si>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</si>
  <si>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</si>
  <si>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</si>
  <si>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</si>
  <si>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</si>
  <si>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</si>
  <si>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</si>
  <si>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</si>
  <si>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</si>
  <si>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</si>
  <si>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</si>
  <si>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</si>
  <si>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</si>
  <si>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</si>
  <si>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</si>
  <si>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</si>
  <si>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</si>
  <si>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</si>
  <si>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</si>
  <si>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</si>
  <si>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</si>
  <si>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</si>
  <si>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</si>
  <si>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</si>
  <si>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</si>
  <si>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</si>
  <si>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</si>
  <si>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</si>
  <si>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</si>
  <si>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</si>
  <si>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</si>
  <si>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</si>
  <si>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</si>
  <si>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</si>
  <si>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</si>
  <si>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</si>
  <si>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</si>
  <si>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</si>
  <si>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</si>
  <si>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</si>
  <si>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</si>
  <si>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</si>
  <si>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</si>
  <si>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</si>
  <si>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</si>
  <si>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</si>
  <si>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</si>
  <si>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</si>
  <si>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</si>
  <si>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</si>
  <si>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</si>
  <si>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</si>
  <si>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</si>
  <si>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</si>
  <si>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</si>
  <si>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</si>
  <si>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</si>
  <si>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</si>
  <si>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</si>
  <si>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</si>
  <si>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</si>
  <si>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</si>
  <si>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</si>
  <si>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</si>
  <si>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</si>
  <si>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</si>
  <si>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</si>
  <si>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</si>
  <si>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</si>
  <si>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</si>
  <si>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</si>
  <si>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</si>
  <si>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</si>
  <si>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</si>
  <si>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</si>
  <si>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</si>
  <si>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</si>
  <si>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</si>
  <si>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</si>
  <si>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</si>
  <si>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</si>
  <si>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</si>
  <si>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</si>
  <si>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</si>
  <si>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</si>
  <si>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</si>
  <si>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</si>
  <si>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</si>
  <si>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</si>
  <si>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</si>
  <si>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</si>
  <si>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</si>
  <si>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</si>
  <si>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</si>
  <si>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</si>
  <si>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</si>
  <si>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</si>
  <si>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</si>
  <si>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</si>
  <si>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</si>
  <si>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</si>
  <si>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</si>
  <si>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</si>
  <si>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</si>
  <si>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</si>
  <si>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</si>
  <si>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</si>
  <si>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</si>
  <si>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</si>
  <si>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</si>
  <si>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</si>
  <si>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</si>
  <si>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</si>
  <si>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</si>
  <si>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</si>
  <si>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</si>
  <si>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</si>
  <si>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</si>
  <si>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</si>
  <si>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</si>
  <si>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</si>
  <si>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</si>
  <si>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</si>
  <si>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</si>
  <si>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</si>
  <si>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</si>
  <si>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</si>
  <si>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</si>
  <si>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</si>
  <si>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</si>
  <si>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</si>
  <si>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</si>
  <si>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</si>
  <si>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</si>
  <si>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</si>
  <si>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</si>
  <si>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</si>
  <si>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</si>
  <si>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</si>
  <si>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</si>
  <si>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</si>
  <si>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</si>
  <si>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</si>
  <si>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</si>
  <si>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</si>
  <si>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</si>
  <si>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</si>
  <si>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</si>
  <si>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</si>
  <si>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</si>
  <si>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</si>
  <si>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</si>
  <si>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</si>
  <si>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</si>
  <si>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</si>
  <si>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</si>
  <si>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</si>
  <si>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</si>
  <si>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</si>
  <si>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</si>
  <si>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</si>
  <si>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</si>
  <si>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</si>
  <si>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</si>
  <si>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</si>
  <si>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</si>
  <si>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</si>
  <si>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</si>
  <si>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</si>
  <si>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</si>
  <si>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</si>
  <si>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</si>
  <si>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</si>
  <si>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</si>
  <si>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</si>
  <si>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</si>
  <si>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</si>
  <si>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</si>
  <si>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</si>
  <si>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</si>
  <si>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</si>
  <si>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</si>
  <si>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</si>
  <si>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</si>
  <si>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</si>
  <si>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</si>
  <si>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</si>
  <si>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</si>
  <si>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</si>
  <si>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</si>
  <si>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</si>
  <si>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</si>
  <si>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</si>
  <si>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</si>
  <si>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</si>
  <si>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</si>
  <si>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</si>
  <si>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</si>
  <si>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</si>
  <si>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</si>
  <si>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</si>
  <si>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</si>
  <si>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</si>
  <si>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</si>
  <si>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</si>
  <si>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</si>
  <si>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</si>
  <si>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</si>
  <si>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</si>
  <si>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</si>
  <si>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</si>
  <si>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</si>
  <si>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</si>
  <si>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</si>
  <si>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</si>
  <si>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</si>
  <si>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</si>
  <si>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</si>
  <si>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</si>
  <si>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</si>
  <si>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</si>
  <si>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</si>
  <si>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</si>
  <si>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</si>
  <si>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</si>
  <si>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</si>
  <si>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</si>
  <si>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</si>
  <si>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</si>
  <si>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</si>
  <si>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</si>
  <si>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</si>
  <si>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</si>
  <si>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</si>
  <si>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</si>
  <si>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</si>
  <si>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</si>
  <si>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</si>
  <si>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</si>
  <si>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</si>
  <si>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</si>
  <si>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</si>
  <si>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</si>
  <si>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</si>
  <si>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</si>
  <si>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</si>
  <si>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</si>
  <si>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</si>
  <si>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</si>
  <si>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</si>
  <si>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</si>
  <si>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</si>
  <si>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</si>
  <si>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</si>
  <si>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</si>
  <si>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</si>
  <si>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</si>
  <si>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</si>
  <si>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</si>
  <si>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</si>
  <si>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</si>
  <si>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</si>
  <si>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</si>
  <si>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</si>
  <si>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</si>
  <si>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</si>
  <si>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</si>
  <si>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</si>
  <si>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</si>
  <si>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</si>
  <si>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</si>
  <si>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</si>
  <si>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</si>
  <si>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</si>
  <si>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</si>
  <si>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</si>
  <si>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</si>
  <si>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</si>
  <si>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</si>
  <si>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</si>
  <si>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</si>
  <si>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</si>
  <si>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</si>
  <si>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</si>
  <si>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</si>
  <si>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</si>
  <si>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</si>
  <si>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</si>
  <si>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</si>
  <si>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</si>
  <si>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</si>
  <si>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</si>
  <si>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</si>
  <si>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</si>
  <si>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</si>
  <si>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</si>
  <si>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</si>
  <si>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</si>
  <si>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</si>
  <si>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</si>
  <si>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</si>
  <si>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</si>
  <si>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</si>
  <si>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</si>
  <si>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</si>
  <si>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</si>
  <si>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</si>
  <si>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</si>
  <si>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</si>
  <si>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</si>
  <si>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</si>
  <si>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</si>
  <si>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</si>
  <si>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</si>
  <si>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</si>
  <si>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</si>
  <si>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</si>
  <si>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</si>
  <si>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</si>
  <si>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</si>
  <si>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</si>
  <si>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</si>
  <si>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</si>
  <si>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</si>
  <si>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</si>
  <si>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</si>
  <si>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</si>
  <si>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</si>
  <si>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</si>
  <si>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</si>
  <si>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</si>
  <si>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</si>
  <si>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</si>
  <si>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</si>
  <si>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</si>
  <si>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</si>
  <si>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</si>
  <si>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</si>
  <si>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</si>
  <si>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</si>
  <si>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</si>
  <si>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</si>
  <si>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</si>
  <si>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</si>
  <si>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</si>
  <si>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</si>
  <si>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</si>
  <si>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</si>
  <si>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</si>
  <si>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</si>
  <si>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</si>
  <si>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</si>
  <si>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</si>
  <si>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</si>
  <si>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</si>
  <si>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</si>
  <si>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</si>
  <si>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</si>
  <si>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</si>
  <si>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</si>
  <si>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</si>
  <si>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</si>
  <si>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</si>
  <si>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</si>
  <si>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</si>
  <si>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</si>
  <si>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</si>
  <si>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</si>
  <si>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</si>
  <si>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</si>
  <si>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</si>
  <si>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</si>
  <si>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</si>
  <si>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</si>
  <si>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</si>
  <si>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</si>
  <si>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</si>
  <si>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</si>
  <si>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</si>
  <si>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</si>
  <si>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</si>
  <si>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</si>
  <si>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</si>
  <si>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</si>
  <si>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</si>
  <si>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</si>
  <si>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</si>
  <si>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</si>
  <si>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</si>
  <si>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</si>
  <si>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</si>
  <si>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</si>
  <si>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</si>
  <si>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</si>
  <si>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</si>
  <si>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</si>
  <si>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</si>
  <si>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</si>
  <si>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</si>
  <si>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</si>
  <si>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</si>
  <si>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</si>
  <si>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</si>
  <si>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</si>
  <si>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</si>
  <si>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</si>
  <si>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</si>
  <si>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</si>
  <si>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</si>
  <si>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</si>
  <si>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</si>
  <si>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</si>
  <si>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</si>
  <si>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</si>
  <si>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</si>
  <si>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</si>
  <si>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</si>
  <si>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</si>
  <si>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</si>
  <si>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</si>
  <si>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</si>
  <si>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</si>
  <si>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</si>
  <si>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</si>
  <si>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</si>
  <si>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</si>
  <si>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</si>
  <si>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</si>
  <si>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</si>
  <si>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</si>
  <si>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</si>
  <si>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</si>
  <si>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</si>
  <si>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</si>
  <si>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</si>
  <si>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</si>
  <si>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</si>
  <si>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</si>
  <si>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</si>
  <si>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</si>
  <si>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</si>
  <si>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</si>
  <si>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</si>
  <si>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</si>
  <si>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</si>
  <si>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</si>
  <si>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</si>
  <si>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</si>
  <si>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</si>
  <si>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</si>
  <si>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</si>
  <si>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</si>
  <si>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</si>
  <si>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</si>
  <si>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</si>
  <si>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</si>
  <si>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</si>
  <si>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</si>
  <si>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</si>
  <si>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</si>
  <si>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</si>
  <si>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</si>
  <si>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</si>
  <si>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</si>
  <si>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</si>
  <si>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</si>
  <si>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</si>
  <si>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</si>
  <si>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</si>
  <si>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</si>
  <si>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</si>
  <si>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</si>
  <si>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</si>
  <si>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</si>
  <si>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</si>
  <si>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</si>
  <si>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</si>
  <si>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</si>
  <si>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</si>
  <si>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</si>
  <si>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</si>
  <si>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</si>
  <si>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</si>
  <si>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</si>
  <si>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</si>
  <si>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</si>
  <si>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</si>
  <si>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</si>
  <si>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</si>
  <si>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</si>
  <si>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</si>
  <si>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</si>
  <si>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</si>
  <si>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</si>
  <si>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</si>
  <si>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</si>
  <si>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</si>
  <si>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</si>
  <si>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</si>
  <si>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</si>
  <si>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</si>
  <si>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</si>
  <si>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</si>
  <si>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</si>
  <si>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</si>
  <si>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</si>
  <si>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</si>
  <si>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</si>
  <si>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</si>
  <si>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</si>
  <si>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</si>
  <si>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</si>
  <si>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</si>
  <si>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</si>
  <si>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</si>
  <si>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</si>
  <si>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</si>
  <si>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</si>
  <si>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</si>
  <si>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</si>
  <si>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</si>
  <si>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</si>
  <si>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</si>
  <si>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</si>
  <si>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</si>
  <si>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</si>
  <si>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</si>
  <si>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</si>
  <si>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</si>
  <si>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</si>
  <si>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</si>
  <si>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</si>
  <si>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</si>
  <si>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</si>
  <si>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</si>
  <si>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</si>
  <si>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</si>
  <si>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</si>
  <si>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</si>
  <si>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</si>
  <si>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</si>
  <si>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</si>
  <si>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</si>
  <si>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</si>
  <si>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</si>
  <si>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</si>
  <si>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</si>
  <si>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</si>
  <si>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</si>
  <si>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</si>
  <si>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</si>
  <si>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</si>
  <si>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</si>
  <si>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</si>
  <si>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</si>
  <si>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</si>
  <si>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</si>
  <si>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</si>
  <si>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</si>
  <si>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</si>
  <si>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</si>
  <si>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</si>
  <si>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</si>
  <si>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</si>
  <si>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</si>
  <si>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</si>
  <si>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</si>
  <si>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</si>
  <si>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</si>
  <si>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</si>
  <si>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</si>
  <si>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</si>
  <si>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</si>
  <si>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</si>
  <si>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</si>
  <si>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</si>
  <si>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</si>
  <si>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</si>
  <si>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</si>
  <si>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</si>
  <si>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</si>
  <si>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</si>
  <si>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</si>
  <si>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</si>
  <si>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</si>
  <si>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</si>
  <si>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</si>
  <si>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</si>
  <si>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</si>
  <si>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</si>
  <si>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</si>
  <si>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</si>
  <si>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</si>
  <si>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</si>
  <si>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</si>
  <si>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</si>
  <si>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</si>
  <si>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</si>
  <si>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</si>
  <si>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</si>
  <si>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</si>
  <si>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</si>
  <si>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</si>
  <si>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</si>
  <si>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</si>
  <si>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</si>
  <si>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</si>
  <si>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</si>
  <si>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</si>
  <si>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</si>
  <si>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</si>
  <si>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</si>
  <si>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</si>
  <si>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</si>
  <si>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</si>
  <si>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</si>
  <si>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</si>
  <si>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</si>
  <si>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</si>
  <si>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</si>
  <si>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</si>
  <si>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</si>
  <si>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</si>
  <si>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</si>
  <si>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</si>
  <si>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</si>
  <si>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</si>
  <si>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</si>
  <si>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</si>
  <si>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</si>
  <si>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</si>
  <si>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</si>
  <si>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</si>
  <si>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</si>
  <si>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</si>
  <si>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</si>
  <si>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</si>
  <si>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</si>
  <si>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</si>
  <si>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</si>
  <si>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</si>
  <si>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</si>
  <si>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</si>
  <si>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</si>
  <si>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</si>
  <si>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</si>
  <si>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</si>
  <si>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</si>
  <si>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</si>
  <si>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</si>
  <si>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</si>
  <si>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</si>
  <si>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</si>
  <si>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</si>
  <si>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</si>
  <si>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</si>
  <si>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</si>
  <si>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</si>
  <si>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</si>
  <si>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</si>
  <si>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</si>
  <si>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</si>
  <si>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</si>
  <si>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</si>
  <si>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</si>
  <si>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</si>
  <si>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</si>
  <si>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</si>
  <si>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</si>
  <si>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</si>
  <si>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</si>
  <si>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</si>
  <si>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</si>
  <si>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</si>
  <si>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</si>
  <si>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</si>
  <si>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</si>
  <si>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</si>
  <si>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</si>
  <si>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</si>
  <si>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</si>
  <si>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</si>
  <si>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</si>
  <si>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</si>
  <si>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</si>
  <si>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</si>
  <si>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</si>
  <si>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</si>
  <si>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</si>
  <si>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</si>
  <si>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</si>
  <si>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</si>
  <si>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</si>
  <si>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</si>
  <si>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</si>
  <si>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</si>
  <si>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</si>
  <si>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</si>
  <si>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</si>
  <si>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</si>
  <si>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</si>
  <si>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</si>
  <si>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</si>
  <si>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</si>
  <si>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</si>
  <si>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</si>
  <si>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</si>
  <si>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</si>
  <si>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</si>
  <si>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</si>
  <si>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</si>
  <si>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</si>
  <si>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</si>
  <si>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</si>
  <si>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</si>
  <si>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</si>
  <si>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</si>
  <si>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</si>
  <si>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</si>
  <si>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</si>
  <si>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</si>
  <si>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</si>
  <si>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</si>
  <si>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</si>
  <si>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</si>
  <si>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</si>
  <si>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</si>
  <si>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</si>
  <si>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</si>
  <si>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</si>
  <si>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</si>
  <si>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</si>
  <si>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</si>
  <si>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</si>
  <si>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</si>
  <si>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</si>
  <si>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</si>
  <si>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</si>
  <si>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</si>
  <si>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</si>
  <si>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</si>
  <si>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</si>
  <si>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</si>
  <si>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</si>
  <si>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</si>
  <si>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</si>
  <si>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</si>
  <si>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</si>
  <si>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</si>
  <si>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</si>
  <si>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</si>
  <si>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</si>
  <si>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</si>
  <si>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</si>
  <si>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</si>
  <si>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</si>
  <si>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</si>
  <si>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</si>
  <si>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</si>
  <si>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</si>
  <si>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</si>
  <si>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</si>
  <si>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</si>
  <si>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</si>
  <si>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</si>
  <si>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</si>
  <si>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</si>
  <si>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</si>
  <si>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</si>
  <si>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</si>
  <si>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</si>
  <si>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</si>
  <si>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</si>
  <si>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</si>
  <si>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</si>
  <si>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</si>
  <si>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</si>
  <si>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</si>
  <si>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</si>
  <si>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</si>
  <si>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</si>
  <si>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</si>
  <si>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</si>
  <si>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</si>
  <si>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</si>
  <si>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</si>
  <si>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</si>
  <si>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</si>
  <si>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</si>
  <si>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</si>
  <si>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</si>
  <si>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</si>
  <si>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</si>
  <si>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</si>
  <si>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</si>
  <si>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</si>
  <si>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</si>
  <si>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</si>
  <si>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</si>
  <si>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</si>
  <si>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</si>
  <si>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</si>
  <si>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</si>
  <si>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</si>
  <si>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</si>
  <si>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</si>
  <si>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</si>
  <si>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</si>
  <si>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</si>
  <si>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</si>
  <si>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</si>
  <si>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</si>
  <si>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</si>
  <si>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</si>
  <si>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</si>
  <si>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</si>
  <si>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</si>
  <si>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</si>
  <si>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</si>
  <si>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</si>
  <si>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</si>
  <si>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</si>
  <si>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</si>
  <si>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</si>
  <si>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</si>
  <si>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</si>
  <si>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</si>
  <si>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</si>
  <si>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</si>
  <si>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</si>
  <si>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</si>
  <si>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</si>
  <si>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</si>
  <si>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</si>
  <si>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</si>
  <si>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</si>
  <si>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</si>
  <si>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</si>
  <si>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</si>
  <si>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</si>
  <si>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</si>
  <si>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</si>
  <si>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</si>
  <si>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</si>
  <si>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</si>
  <si>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</si>
  <si>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</si>
  <si>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</si>
  <si>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</si>
  <si>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</si>
  <si>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</si>
  <si>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</si>
  <si>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</si>
  <si>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</si>
  <si>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</si>
  <si>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</si>
  <si>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</si>
  <si>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</si>
  <si>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</si>
  <si>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</si>
  <si>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</si>
  <si>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</si>
  <si>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</si>
  <si>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</si>
  <si>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</si>
  <si>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</si>
  <si>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</si>
  <si>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</si>
  <si>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</si>
  <si>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</si>
  <si>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</si>
  <si>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</si>
  <si>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</si>
  <si>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</si>
  <si>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</si>
  <si>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</si>
  <si>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</si>
  <si>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</si>
  <si>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</si>
  <si>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</si>
  <si>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</si>
  <si>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</si>
  <si>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</si>
  <si>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</si>
  <si>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</si>
  <si>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</si>
  <si>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</si>
  <si>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</si>
  <si>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</si>
  <si>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</si>
  <si>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</si>
  <si>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</si>
  <si>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</si>
  <si>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</si>
  <si>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</si>
  <si>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</si>
  <si>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</si>
  <si>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</si>
  <si>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</si>
  <si>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</si>
  <si>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</si>
  <si>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</si>
  <si>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</si>
  <si>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</si>
  <si>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</si>
  <si>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</si>
  <si>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</si>
  <si>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</si>
  <si>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</si>
  <si>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</si>
  <si>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</si>
  <si>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</si>
  <si>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</si>
  <si>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</si>
  <si>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</si>
  <si>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</si>
  <si>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</si>
  <si>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</si>
  <si>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</si>
  <si>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</si>
  <si>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</si>
  <si>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</si>
  <si>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</si>
  <si>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</si>
  <si>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</si>
  <si>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</si>
  <si>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</si>
  <si>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</si>
  <si>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</si>
  <si>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</si>
  <si>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</si>
  <si>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</si>
  <si>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</si>
  <si>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</si>
  <si>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</si>
  <si>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</si>
  <si>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</si>
  <si>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</si>
  <si>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</si>
  <si>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</si>
  <si>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</si>
  <si>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</si>
  <si>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</si>
  <si>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</si>
  <si>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</si>
  <si>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</si>
  <si>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</si>
  <si>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</si>
  <si>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</si>
  <si>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</si>
  <si>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</si>
  <si>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</si>
  <si>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</si>
  <si>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</si>
  <si>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</si>
  <si>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</si>
  <si>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</si>
  <si>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</si>
  <si>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</si>
  <si>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</si>
  <si>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</si>
  <si>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</si>
  <si>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</si>
  <si>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</si>
  <si>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</si>
  <si>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</si>
  <si>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</si>
  <si>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</si>
  <si>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</si>
  <si>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</si>
  <si>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</si>
  <si>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</si>
  <si>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</si>
  <si>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</si>
  <si>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</si>
  <si>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</si>
  <si>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</si>
  <si>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</si>
  <si>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</si>
  <si>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</si>
  <si>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</si>
  <si>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</si>
  <si>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</si>
  <si>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</si>
  <si>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</si>
  <si>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</si>
  <si>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</si>
  <si>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</si>
  <si>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</si>
  <si>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</si>
  <si>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</si>
  <si>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</si>
  <si>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</si>
  <si>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</si>
  <si>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</si>
  <si>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</si>
  <si>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</si>
  <si>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</si>
  <si>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</si>
  <si>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</si>
  <si>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</si>
  <si>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</si>
  <si>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</si>
  <si>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</si>
  <si>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</si>
  <si>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</si>
  <si>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</si>
  <si>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</si>
  <si>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</si>
  <si>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</si>
  <si>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</si>
  <si>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</si>
  <si>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</si>
  <si>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</si>
  <si>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</si>
  <si>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</si>
  <si>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</si>
  <si>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</si>
  <si>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</si>
  <si>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</si>
  <si>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</si>
  <si>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</si>
  <si>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</si>
  <si>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</si>
  <si>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</si>
  <si>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</si>
  <si>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</si>
  <si>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</si>
  <si>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</si>
  <si>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</si>
  <si>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</si>
  <si>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</si>
  <si>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</si>
  <si>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</si>
  <si>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</si>
  <si>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</si>
  <si>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</si>
  <si>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</si>
  <si>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</si>
  <si>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</si>
  <si>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</si>
  <si>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</si>
  <si>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</si>
  <si>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</si>
  <si>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</si>
  <si>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</si>
  <si>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</si>
  <si>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</si>
  <si>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</si>
  <si>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</si>
  <si>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</si>
  <si>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</si>
  <si>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</si>
  <si>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</si>
  <si>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</si>
  <si>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</si>
  <si>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</si>
  <si>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</si>
  <si>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</si>
  <si>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</si>
  <si>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</si>
  <si>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</si>
  <si>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</si>
  <si>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</si>
  <si>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</si>
  <si>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</si>
  <si>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</si>
  <si>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</si>
  <si>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</si>
  <si>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</si>
  <si>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</si>
  <si>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</si>
  <si>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</si>
  <si>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</si>
  <si>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</si>
  <si>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</si>
  <si>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</si>
  <si>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</si>
  <si>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</si>
  <si>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</si>
  <si>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</si>
  <si>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</si>
  <si>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</si>
  <si>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</si>
  <si>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</si>
  <si>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</si>
  <si>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</si>
  <si>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</si>
  <si>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</si>
  <si>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</si>
  <si>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</si>
  <si>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</si>
  <si>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</si>
  <si>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</si>
  <si>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</si>
  <si>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</si>
  <si>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</si>
  <si>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</si>
  <si>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</si>
  <si>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</si>
  <si>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</si>
  <si>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</si>
  <si>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</si>
  <si>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</si>
  <si>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</si>
  <si>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</si>
  <si>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</si>
  <si>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</si>
  <si>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</si>
  <si>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</si>
  <si>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</si>
  <si>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</si>
  <si>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</si>
  <si>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</si>
  <si>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</si>
  <si>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</si>
  <si>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</si>
  <si>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</si>
  <si>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</si>
  <si>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</si>
  <si>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</si>
  <si>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</si>
  <si>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</si>
  <si>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</si>
  <si>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</si>
  <si>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</si>
  <si>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</si>
  <si>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</si>
  <si>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</si>
  <si>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</si>
  <si>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</si>
  <si>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</si>
  <si>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</si>
  <si>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</si>
  <si>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</si>
  <si>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</si>
  <si>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</si>
  <si>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</si>
  <si>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</si>
  <si>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</si>
  <si>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</si>
  <si>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</si>
  <si>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</si>
  <si>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</si>
  <si>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</si>
  <si>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</si>
  <si>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</si>
  <si>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</si>
  <si>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</si>
  <si>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</si>
  <si>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</si>
  <si>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</si>
  <si>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</si>
  <si>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</si>
  <si>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</si>
  <si>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</si>
  <si>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</si>
  <si>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</si>
  <si>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</si>
  <si>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</si>
  <si>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</si>
  <si>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</si>
  <si>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</si>
  <si>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</si>
  <si>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</si>
  <si>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</si>
  <si>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</si>
  <si>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</si>
  <si>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</si>
  <si>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</si>
  <si>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</si>
  <si>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</si>
  <si>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</si>
  <si>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</si>
  <si>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</si>
  <si>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</si>
  <si>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</si>
  <si>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</si>
  <si>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</si>
  <si>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</si>
  <si>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</si>
  <si>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</si>
  <si>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</si>
  <si>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</si>
  <si>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</si>
  <si>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</si>
  <si>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</si>
  <si>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</si>
  <si>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</si>
  <si>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</si>
  <si>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</si>
  <si>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</si>
  <si>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</si>
  <si>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</si>
  <si>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</si>
  <si>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</si>
  <si>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</si>
  <si>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</si>
  <si>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</si>
  <si>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</si>
  <si>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</si>
  <si>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</si>
  <si>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</si>
  <si>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</si>
  <si>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</si>
  <si>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</si>
  <si>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</si>
  <si>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</si>
  <si>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</si>
  <si>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</si>
  <si>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</si>
  <si>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</si>
  <si>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</si>
  <si>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</si>
  <si>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</si>
  <si>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</si>
  <si>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</si>
  <si>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</si>
  <si>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</si>
  <si>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</si>
  <si>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</si>
  <si>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</si>
  <si>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</si>
  <si>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</si>
  <si>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</si>
  <si>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</si>
  <si>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</si>
  <si>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</si>
  <si>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</si>
  <si>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</si>
  <si>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</si>
  <si>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</si>
  <si>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</si>
  <si>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</si>
  <si>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</si>
  <si>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</si>
  <si>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</si>
  <si>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</si>
  <si>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</si>
  <si>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</si>
  <si>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</si>
  <si>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</si>
  <si>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</si>
  <si>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</si>
  <si>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</si>
  <si>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</si>
  <si>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</si>
  <si>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</si>
  <si>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</si>
  <si>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</si>
  <si>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</si>
  <si>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</si>
  <si>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</si>
  <si>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</si>
  <si>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</si>
  <si>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</si>
  <si>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</si>
  <si>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</si>
  <si>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</si>
  <si>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</si>
  <si>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</si>
  <si>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</si>
  <si>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</si>
  <si>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</si>
  <si>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</si>
  <si>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</si>
  <si>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</si>
  <si>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</si>
  <si>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</si>
  <si>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</si>
  <si>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</si>
  <si>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</si>
  <si>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</si>
  <si>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</si>
  <si>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</si>
  <si>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</si>
  <si>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</si>
  <si>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</si>
  <si>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</si>
  <si>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</si>
  <si>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</si>
  <si>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</si>
  <si>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</si>
  <si>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</si>
  <si>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</si>
  <si>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</si>
  <si>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</si>
  <si>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</si>
  <si>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</si>
  <si>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</si>
  <si>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</si>
  <si>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</si>
  <si>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</si>
  <si>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</si>
  <si>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</si>
  <si>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</si>
  <si>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</si>
  <si>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</si>
  <si>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</si>
  <si>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</si>
  <si>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</si>
  <si>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</si>
  <si>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</si>
  <si>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</si>
  <si>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</si>
  <si>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</si>
  <si>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</si>
  <si>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</si>
  <si>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</si>
  <si>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</si>
  <si>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</si>
  <si>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</si>
  <si>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</si>
  <si>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</si>
  <si>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</si>
  <si>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</si>
  <si>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</si>
  <si>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</si>
  <si>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</si>
  <si>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</si>
  <si>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</si>
  <si>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</si>
  <si>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</si>
  <si>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</si>
  <si>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</si>
  <si>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</si>
  <si>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</si>
  <si>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</si>
  <si>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</si>
  <si>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</si>
  <si>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</si>
  <si>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</si>
  <si>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</si>
  <si>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</si>
  <si>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</si>
  <si>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</si>
  <si>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</si>
  <si>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</si>
  <si>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</si>
  <si>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</si>
  <si>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</si>
  <si>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</si>
  <si>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</si>
  <si>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</si>
  <si>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</si>
  <si>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</si>
  <si>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</si>
  <si>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</si>
  <si>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</si>
  <si>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</si>
  <si>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</si>
  <si>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</si>
  <si>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</si>
  <si>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</si>
  <si>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</si>
  <si>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</si>
  <si>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</si>
  <si>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</si>
  <si>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</si>
  <si>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</si>
  <si>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</si>
  <si>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</si>
  <si>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</si>
  <si>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</si>
  <si>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</si>
  <si>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</si>
  <si>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</si>
  <si>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</si>
  <si>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</si>
  <si>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</si>
  <si>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</si>
  <si>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</si>
  <si>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</si>
  <si>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</si>
  <si>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</si>
  <si>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</si>
  <si>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</si>
  <si>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</si>
  <si>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</si>
  <si>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</si>
  <si>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</si>
  <si>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</si>
  <si>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</si>
  <si>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</si>
  <si>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</si>
  <si>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</si>
  <si>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</si>
  <si>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</si>
  <si>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</si>
  <si>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</si>
  <si>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</si>
  <si>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</si>
  <si>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</si>
  <si>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</si>
  <si>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</si>
  <si>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</si>
  <si>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</si>
  <si>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</si>
  <si>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</si>
  <si>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</si>
  <si>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</si>
  <si>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</si>
  <si>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</si>
  <si>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</si>
  <si>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</si>
  <si>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</si>
  <si>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</si>
  <si>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</si>
  <si>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</si>
  <si>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</si>
  <si>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</si>
  <si>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</si>
  <si>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</si>
  <si>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</si>
  <si>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</si>
  <si>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</si>
  <si>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</si>
  <si>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</si>
  <si>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</si>
  <si>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</si>
  <si>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</si>
  <si>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</si>
  <si>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</si>
  <si>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</si>
  <si>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</si>
  <si>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</si>
  <si>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</si>
  <si>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</si>
  <si>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</si>
  <si>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</si>
  <si>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</si>
  <si>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</si>
  <si>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</si>
  <si>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</si>
  <si>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</si>
  <si>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</si>
  <si>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</si>
  <si>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</si>
  <si>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</si>
  <si>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</si>
  <si>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</si>
  <si>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</si>
  <si>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</si>
  <si>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</si>
  <si>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</si>
  <si>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</si>
  <si>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</si>
  <si>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</si>
  <si>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</si>
  <si>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</si>
  <si>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</si>
  <si>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</si>
  <si>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</si>
  <si>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</si>
  <si>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</si>
  <si>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</si>
  <si>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</si>
  <si>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</si>
  <si>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</si>
  <si>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</si>
  <si>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</si>
  <si>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</si>
  <si>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</si>
  <si>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</si>
  <si>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</si>
  <si>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</si>
  <si>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</si>
  <si>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</si>
  <si>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</si>
  <si>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</si>
  <si>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</si>
  <si>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</si>
  <si>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</si>
  <si>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</si>
  <si>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</si>
  <si>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</si>
  <si>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</si>
  <si>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</si>
  <si>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</si>
  <si>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</si>
  <si>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</si>
  <si>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</si>
  <si>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</si>
  <si>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</si>
  <si>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</si>
  <si>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</si>
  <si>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</si>
  <si>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</si>
  <si>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</si>
  <si>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</si>
  <si>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</si>
  <si>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</si>
  <si>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</si>
  <si>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</si>
  <si>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</si>
  <si>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</si>
  <si>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</si>
  <si>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</si>
  <si>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</si>
  <si>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</si>
  <si>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</si>
  <si>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</si>
  <si>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</si>
  <si>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</si>
  <si>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</si>
  <si>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</si>
  <si>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</si>
  <si>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</si>
  <si>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</si>
  <si>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</si>
  <si>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</si>
  <si>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</si>
  <si>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</si>
  <si>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</si>
  <si>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</si>
  <si>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</si>
  <si>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</si>
  <si>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</si>
  <si>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</si>
  <si>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</si>
  <si>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</si>
  <si>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</si>
  <si>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</si>
  <si>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</si>
  <si>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</si>
  <si>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</si>
  <si>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</si>
  <si>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</si>
  <si>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</si>
  <si>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</si>
  <si>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</si>
  <si>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</si>
  <si>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</si>
  <si>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</si>
  <si>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</si>
  <si>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</si>
  <si>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</si>
  <si>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</si>
  <si>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</si>
  <si>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</si>
  <si>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</si>
  <si>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</si>
  <si>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</si>
  <si>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</si>
  <si>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</si>
  <si>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</si>
  <si>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</si>
  <si>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</si>
  <si>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</si>
  <si>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</si>
  <si>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</si>
  <si>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</si>
  <si>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</si>
  <si>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</si>
  <si>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</si>
  <si>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</si>
  <si>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</si>
  <si>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</si>
  <si>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</si>
  <si>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</si>
  <si>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</si>
  <si>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</si>
  <si>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</si>
  <si>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</si>
  <si>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</si>
  <si>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</si>
  <si>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</si>
  <si>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</si>
  <si>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</si>
  <si>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</si>
  <si>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</si>
  <si>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</si>
  <si>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</si>
  <si>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</si>
  <si>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</si>
  <si>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</si>
  <si>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</si>
  <si>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</si>
  <si>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</si>
  <si>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</si>
  <si>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</si>
  <si>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</si>
  <si>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</si>
  <si>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</si>
  <si>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</si>
  <si>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</si>
  <si>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</si>
  <si>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</si>
  <si>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</si>
  <si>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</si>
  <si>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</si>
  <si>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</si>
  <si>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</si>
  <si>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</si>
  <si>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</si>
  <si>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</si>
  <si>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</si>
  <si>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</si>
  <si>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</si>
  <si>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</si>
  <si>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</si>
  <si>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</si>
  <si>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</si>
  <si>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</si>
  <si>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</si>
  <si>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</si>
  <si>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</si>
  <si>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</si>
  <si>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</si>
  <si>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</si>
  <si>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</si>
  <si>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</si>
  <si>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</si>
  <si>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</si>
  <si>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</si>
  <si>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</si>
  <si>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</si>
  <si>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</si>
  <si>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</si>
  <si>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</si>
  <si>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</si>
  <si>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</si>
  <si>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</si>
  <si>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</si>
  <si>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</si>
  <si>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</si>
  <si>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</si>
  <si>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</si>
  <si>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</si>
  <si>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</si>
  <si>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</si>
  <si>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</si>
  <si>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</si>
  <si>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</si>
  <si>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</si>
  <si>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</si>
  <si>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</si>
  <si>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</si>
  <si>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</si>
  <si>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</si>
  <si>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</si>
  <si>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</si>
  <si>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</si>
  <si>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</si>
  <si>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</si>
  <si>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</si>
  <si>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</si>
  <si>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</si>
  <si>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</si>
  <si>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</si>
  <si>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</si>
  <si>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</si>
  <si>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</si>
  <si>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</si>
  <si>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</si>
  <si>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</si>
  <si>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</si>
  <si>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</si>
  <si>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</si>
  <si>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</si>
  <si>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</si>
  <si>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</si>
  <si>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</si>
  <si>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</si>
  <si>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</si>
  <si>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</si>
  <si>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</si>
  <si>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</si>
  <si>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</si>
  <si>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</si>
  <si>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</si>
  <si>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</si>
  <si>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</si>
  <si>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</si>
  <si>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</si>
  <si>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</si>
  <si>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</si>
  <si>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</si>
  <si>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</si>
  <si>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</si>
  <si>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</si>
  <si>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</si>
  <si>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</si>
  <si>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</si>
  <si>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</si>
  <si>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</si>
  <si>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</si>
  <si>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</si>
  <si>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</si>
  <si>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</si>
  <si>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</si>
  <si>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</si>
  <si>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</si>
  <si>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</si>
  <si>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</si>
  <si>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</si>
  <si>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</si>
  <si>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</si>
  <si>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</si>
  <si>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</si>
  <si>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</si>
  <si>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</si>
  <si>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</si>
  <si>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</si>
  <si>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</si>
  <si>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</si>
  <si>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</si>
  <si>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</si>
  <si>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</si>
  <si>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</si>
  <si>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</si>
  <si>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</si>
  <si>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</si>
  <si>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</si>
  <si>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</si>
  <si>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</si>
  <si>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</si>
  <si>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</si>
  <si>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</si>
  <si>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</si>
  <si>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</si>
  <si>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</si>
  <si>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</si>
  <si>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</si>
  <si>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</si>
  <si>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</si>
  <si>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</si>
  <si>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</si>
  <si>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</si>
  <si>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</si>
  <si>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</si>
  <si>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</si>
  <si>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</si>
  <si>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</si>
  <si>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</si>
  <si>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</si>
  <si>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</si>
  <si>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</si>
  <si>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</si>
  <si>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</si>
  <si>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</si>
  <si>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</si>
  <si>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</si>
  <si>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</si>
  <si>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</si>
  <si>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</si>
  <si>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</si>
  <si>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</si>
  <si>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</si>
  <si>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</si>
  <si>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</si>
  <si>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</si>
  <si>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</si>
  <si>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</si>
  <si>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</si>
  <si>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</si>
  <si>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</si>
  <si>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</si>
  <si>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</si>
  <si>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</si>
  <si>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</si>
  <si>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</si>
  <si>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</si>
  <si>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</si>
  <si>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</si>
  <si>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</si>
  <si>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</si>
  <si>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</si>
  <si>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</si>
  <si>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</si>
  <si>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</si>
  <si>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</si>
  <si>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</si>
  <si>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</si>
  <si>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</si>
  <si>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</si>
  <si>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</si>
  <si>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</si>
  <si>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</si>
  <si>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</si>
  <si>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</si>
  <si>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</si>
  <si>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</si>
  <si>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</si>
  <si>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</si>
  <si>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</si>
  <si>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</si>
  <si>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</si>
  <si>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</si>
  <si>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</si>
  <si>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</si>
  <si>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</si>
  <si>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</si>
  <si>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</si>
  <si>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</si>
  <si>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</si>
  <si>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</si>
  <si>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</si>
  <si>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</si>
  <si>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</si>
  <si>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</si>
  <si>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</si>
  <si>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</si>
  <si>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</si>
  <si>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</si>
  <si>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</si>
  <si>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</si>
  <si>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</si>
  <si>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</si>
  <si>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</si>
  <si>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</si>
  <si>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</si>
  <si>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</si>
  <si>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</si>
  <si>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</si>
  <si>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</si>
  <si>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</si>
  <si>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</si>
  <si>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</si>
  <si>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</si>
  <si>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</si>
  <si>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</si>
  <si>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</si>
  <si>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</si>
  <si>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</si>
  <si>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</si>
  <si>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</si>
  <si>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</si>
  <si>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</si>
  <si>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</si>
  <si>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</si>
  <si>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</si>
  <si>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</si>
  <si>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</si>
  <si>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</si>
  <si>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</si>
  <si>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</si>
  <si>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</si>
  <si>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</si>
  <si>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</si>
  <si>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</si>
  <si>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</si>
  <si>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</si>
  <si>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</si>
  <si>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</si>
  <si>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</si>
  <si>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</si>
  <si>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</si>
  <si>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</si>
  <si>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</si>
  <si>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</si>
  <si>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</si>
  <si>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</si>
  <si>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</si>
  <si>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</si>
  <si>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</si>
  <si>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</si>
  <si>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</si>
  <si>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</si>
  <si>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</si>
  <si>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</si>
  <si>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</si>
  <si>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</si>
  <si>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</si>
  <si>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</si>
  <si>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</si>
  <si>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</si>
  <si>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</si>
  <si>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</si>
  <si>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</si>
  <si>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</si>
  <si>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</si>
  <si>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</si>
  <si>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</si>
  <si>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</si>
  <si>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</si>
  <si>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</si>
  <si>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</si>
  <si>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</si>
  <si>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</si>
  <si>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</si>
  <si>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</si>
  <si>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</si>
  <si>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</si>
  <si>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</si>
  <si>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</si>
  <si>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</si>
  <si>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</si>
  <si>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</si>
  <si>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</si>
  <si>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</si>
  <si>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</si>
  <si>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</si>
  <si>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</si>
  <si>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</si>
  <si>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</si>
  <si>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</si>
  <si>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</si>
  <si>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</si>
  <si>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</si>
  <si>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</si>
  <si>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</si>
  <si>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</si>
  <si>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</si>
  <si>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</si>
  <si>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</si>
  <si>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</si>
  <si>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</si>
  <si>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</si>
  <si>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</si>
  <si>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</si>
  <si>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</si>
  <si>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</si>
  <si>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</si>
  <si>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</si>
  <si>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</si>
  <si>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</si>
  <si>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</si>
  <si>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</si>
  <si>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</si>
  <si>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</si>
  <si>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</si>
  <si>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</si>
  <si>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</si>
  <si>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</si>
  <si>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</si>
  <si>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</si>
  <si>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</si>
  <si>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</si>
  <si>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</si>
  <si>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</si>
  <si>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</si>
  <si>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</si>
  <si>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</si>
  <si>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</si>
  <si>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</si>
  <si>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</si>
  <si>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</si>
  <si>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</si>
  <si>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</si>
  <si>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</si>
  <si>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</si>
  <si>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</si>
  <si>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</si>
  <si>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</si>
  <si>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</si>
  <si>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</si>
  <si>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</si>
  <si>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</si>
  <si>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</si>
  <si>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</si>
  <si>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</si>
  <si>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</si>
  <si>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</si>
  <si>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</si>
  <si>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</si>
  <si>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</si>
  <si>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</si>
  <si>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</si>
  <si>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</si>
  <si>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</si>
  <si>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</si>
  <si>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</si>
  <si>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</si>
  <si>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</si>
  <si>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</si>
  <si>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</si>
  <si>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</si>
  <si>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</si>
  <si>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</si>
  <si>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</si>
  <si>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</si>
  <si>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</si>
  <si>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</si>
  <si>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</si>
  <si>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</si>
  <si>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</si>
  <si>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</si>
  <si>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</si>
  <si>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</si>
  <si>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</si>
  <si>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</si>
  <si>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</si>
  <si>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</si>
  <si>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</si>
  <si>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</si>
  <si>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</si>
  <si>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</si>
  <si>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</si>
  <si>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</si>
  <si>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</si>
  <si>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</si>
  <si>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</si>
  <si>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</si>
  <si>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</si>
  <si>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</si>
  <si>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</si>
  <si>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</si>
  <si>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</si>
  <si>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</si>
  <si>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</si>
  <si>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</si>
  <si>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</si>
  <si>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</si>
  <si>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</si>
  <si>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</si>
  <si>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</si>
  <si>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</si>
  <si>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</si>
  <si>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</si>
  <si>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</si>
  <si>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</si>
  <si>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</si>
  <si>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</si>
  <si>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</si>
  <si>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</si>
  <si>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</si>
  <si>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</si>
  <si>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</si>
  <si>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</si>
  <si>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</si>
  <si>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</si>
  <si>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</si>
  <si>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</si>
  <si>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</si>
  <si>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</si>
  <si>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</si>
  <si>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</si>
  <si>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</si>
  <si>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</si>
  <si>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</si>
  <si>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</si>
  <si>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</si>
  <si>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</si>
  <si>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</si>
  <si>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</si>
  <si>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</si>
  <si>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</si>
  <si>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</si>
  <si>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</si>
  <si>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</si>
  <si>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</si>
  <si>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</si>
  <si>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</si>
  <si>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</si>
  <si>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</si>
  <si>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</si>
  <si>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</si>
  <si>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</si>
  <si>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</si>
  <si>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</si>
  <si>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</si>
  <si>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</si>
  <si>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</si>
  <si>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</si>
  <si>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</si>
  <si>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</si>
  <si>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</si>
  <si>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</si>
  <si>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</si>
  <si>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</si>
  <si>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</si>
  <si>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</si>
  <si>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</si>
  <si>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</si>
  <si>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</si>
  <si>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</si>
  <si>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</si>
  <si>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</si>
  <si>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</si>
  <si>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</si>
  <si>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</si>
  <si>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</si>
  <si>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</si>
  <si>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</si>
  <si>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</si>
  <si>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</si>
  <si>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</si>
  <si>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</si>
  <si>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</si>
  <si>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</si>
  <si>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</si>
  <si>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</si>
  <si>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</si>
  <si>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</si>
  <si>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</si>
  <si>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</si>
  <si>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</si>
  <si>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</si>
  <si>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</si>
  <si>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</si>
  <si>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</si>
  <si>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</si>
  <si>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</si>
  <si>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</si>
  <si>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</si>
  <si>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</si>
  <si>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</si>
  <si>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</si>
  <si>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</si>
  <si>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</si>
  <si>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</si>
  <si>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</si>
  <si>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</si>
  <si>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</si>
  <si>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</si>
  <si>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</si>
  <si>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</si>
  <si>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</si>
  <si>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</si>
  <si>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</si>
  <si>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</si>
  <si>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</si>
  <si>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</si>
  <si>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</si>
  <si>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</si>
  <si>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</si>
  <si>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</si>
  <si>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</si>
  <si>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</si>
  <si>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</si>
  <si>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</si>
  <si>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</si>
  <si>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</si>
  <si>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</si>
  <si>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</si>
  <si>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</si>
  <si>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</si>
  <si>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</si>
  <si>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</si>
  <si>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</si>
  <si>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</si>
  <si>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</si>
  <si>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</si>
  <si>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</si>
  <si>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</si>
  <si>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</si>
  <si>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</si>
  <si>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</si>
  <si>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</si>
  <si>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</si>
  <si>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</si>
  <si>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</si>
  <si>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</si>
  <si>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</si>
  <si>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</si>
  <si>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</si>
  <si>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</si>
  <si>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</si>
  <si>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</si>
  <si>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</si>
  <si>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</si>
  <si>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</si>
  <si>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</si>
  <si>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</si>
  <si>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</si>
  <si>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</si>
  <si>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</si>
  <si>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</si>
  <si>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</si>
  <si>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</si>
  <si>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</si>
  <si>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</si>
  <si>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</si>
  <si>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</si>
  <si>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</si>
  <si>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</si>
  <si>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</si>
  <si>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</si>
  <si>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</si>
  <si>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</si>
  <si>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</si>
  <si>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</si>
  <si>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</si>
  <si>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</si>
  <si>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</si>
  <si>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</si>
  <si>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</si>
  <si>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</si>
  <si>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</si>
  <si>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</si>
  <si>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</si>
  <si>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</si>
  <si>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</si>
  <si>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</si>
  <si>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</si>
  <si>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</si>
  <si>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</si>
  <si>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</si>
  <si>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</si>
  <si>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</si>
  <si>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</si>
  <si>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</si>
  <si>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</si>
  <si>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</si>
  <si>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</si>
  <si>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</si>
  <si>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</si>
  <si>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</si>
  <si>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</si>
  <si>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</si>
  <si>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</si>
  <si>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</si>
  <si>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</si>
  <si>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</si>
  <si>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</si>
  <si>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</si>
  <si>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</si>
  <si>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</si>
  <si>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</si>
  <si>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</si>
  <si>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</si>
  <si>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</si>
  <si>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</si>
  <si>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</si>
  <si>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</si>
  <si>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</si>
  <si>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</si>
  <si>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</si>
  <si>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</si>
  <si>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</si>
  <si>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</si>
  <si>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</si>
  <si>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</si>
  <si>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</si>
  <si>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</si>
  <si>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</si>
  <si>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</si>
  <si>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</si>
  <si>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</si>
  <si>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</si>
  <si>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</si>
  <si>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</si>
  <si>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</si>
  <si>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</si>
  <si>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</si>
  <si>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</si>
  <si>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</si>
  <si>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</si>
  <si>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</si>
  <si>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</si>
  <si>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</si>
  <si>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</si>
  <si>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</si>
  <si>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</si>
  <si>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</si>
  <si>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</si>
  <si>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</si>
  <si>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</si>
  <si>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</si>
  <si>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</si>
  <si>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</si>
  <si>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</si>
  <si>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</si>
  <si>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</si>
  <si>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</si>
  <si>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</si>
  <si>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</si>
  <si>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</si>
  <si>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</si>
  <si>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</si>
  <si>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</si>
  <si>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</si>
  <si>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</si>
  <si>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</si>
  <si>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</si>
  <si>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</si>
  <si>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</si>
  <si>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</si>
  <si>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</si>
  <si>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</si>
  <si>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</si>
  <si>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</si>
  <si>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</si>
  <si>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</si>
  <si>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</si>
  <si>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</si>
  <si>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</si>
  <si>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</si>
  <si>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</si>
  <si>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</si>
  <si>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</si>
  <si>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</si>
  <si>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</si>
  <si>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</si>
  <si>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</si>
  <si>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</si>
  <si>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</si>
  <si>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</si>
  <si>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</si>
  <si>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</si>
  <si>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</si>
  <si>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</si>
  <si>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</si>
  <si>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</si>
  <si>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</si>
  <si>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</si>
  <si>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</si>
  <si>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</si>
  <si>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</si>
  <si>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</si>
  <si>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</si>
  <si>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</si>
  <si>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</si>
  <si>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</si>
  <si>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</si>
  <si>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</si>
  <si>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</si>
  <si>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</si>
  <si>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</si>
  <si>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</si>
  <si>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</si>
  <si>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</si>
  <si>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</si>
  <si>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</si>
  <si>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</si>
  <si>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</si>
  <si>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</si>
  <si>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</si>
  <si>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</si>
  <si>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</si>
  <si>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</si>
  <si>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</si>
  <si>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</si>
  <si>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</si>
  <si>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</si>
  <si>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</si>
  <si>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</si>
  <si>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</si>
  <si>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</si>
  <si>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</si>
  <si>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</si>
  <si>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</si>
  <si>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</si>
  <si>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</si>
  <si>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</si>
  <si>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</si>
  <si>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</si>
  <si>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</si>
  <si>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</si>
  <si>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</si>
  <si>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</si>
  <si>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</si>
  <si>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</si>
  <si>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</si>
  <si>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</si>
  <si>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</si>
  <si>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</si>
  <si>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</si>
  <si>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</si>
  <si>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</si>
  <si>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</si>
  <si>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</si>
  <si>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</si>
  <si>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</si>
  <si>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</si>
  <si>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</si>
  <si>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</si>
  <si>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</si>
  <si>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</si>
  <si>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</si>
  <si>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</si>
  <si>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</si>
  <si>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</si>
  <si>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</si>
  <si>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</si>
  <si>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</si>
  <si>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</si>
  <si>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</si>
  <si>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</si>
  <si>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</si>
  <si>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</si>
  <si>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</si>
  <si>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</si>
  <si>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</si>
  <si>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</si>
  <si>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</si>
  <si>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</si>
  <si>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</si>
  <si>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</si>
  <si>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</si>
  <si>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</si>
  <si>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</si>
  <si>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</si>
  <si>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</si>
  <si>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</si>
  <si>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</si>
  <si>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</si>
  <si>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</si>
  <si>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</si>
  <si>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</si>
  <si>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</si>
  <si>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</si>
  <si>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</si>
  <si>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</si>
  <si>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</si>
  <si>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</si>
  <si>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</si>
  <si>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</si>
  <si>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</si>
  <si>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</si>
  <si>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</si>
  <si>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</si>
  <si>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</si>
  <si>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</si>
  <si>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</si>
  <si>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</si>
  <si>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</si>
  <si>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</si>
  <si>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</si>
  <si>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</si>
  <si>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</si>
  <si>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</si>
  <si>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</si>
  <si>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</si>
  <si>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</si>
  <si>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</si>
  <si>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</si>
  <si>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</si>
  <si>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</si>
  <si>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</si>
  <si>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</si>
  <si>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</si>
  <si>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</si>
  <si>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</si>
  <si>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</si>
  <si>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</si>
  <si>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</si>
  <si>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</si>
  <si>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</si>
  <si>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</si>
  <si>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</si>
  <si>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</si>
  <si>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</si>
  <si>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</si>
  <si>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</si>
  <si>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</si>
  <si>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</si>
  <si>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</si>
  <si>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</si>
  <si>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</si>
  <si>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</si>
  <si>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</si>
  <si>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</si>
  <si>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</si>
  <si>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</si>
  <si>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</si>
  <si>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</si>
  <si>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</si>
  <si>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</si>
  <si>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</si>
  <si>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</si>
  <si>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</si>
  <si>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</si>
  <si>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</si>
  <si>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</si>
  <si>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</si>
  <si>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</si>
  <si>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</si>
  <si>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</si>
  <si>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</si>
  <si>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</si>
  <si>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</si>
  <si>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</si>
  <si>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</si>
  <si>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</si>
  <si>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</si>
  <si>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</si>
  <si>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</si>
  <si>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</si>
  <si>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</si>
  <si>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</si>
  <si>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</si>
  <si>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</si>
  <si>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</si>
  <si>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</si>
  <si>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</si>
  <si>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</si>
  <si>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</si>
  <si>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</si>
  <si>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</si>
  <si>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</si>
  <si>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</si>
  <si>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</si>
  <si>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</si>
  <si>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</si>
  <si>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</si>
  <si>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</si>
  <si>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</si>
  <si>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</si>
  <si>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</si>
  <si>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</si>
  <si>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</si>
  <si>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</si>
  <si>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</si>
  <si>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</si>
  <si>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</si>
  <si>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</si>
  <si>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</si>
  <si>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</si>
  <si>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</si>
  <si>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</si>
  <si>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</si>
  <si>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</si>
  <si>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</si>
  <si>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</si>
  <si>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</si>
  <si>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</si>
  <si>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</si>
  <si>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</si>
  <si>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</si>
  <si>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</si>
  <si>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</si>
  <si>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</si>
  <si>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</si>
  <si>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</si>
  <si>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</si>
  <si>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</si>
  <si>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</si>
  <si>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</si>
  <si>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</si>
  <si>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</si>
  <si>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</si>
  <si>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</si>
  <si>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</si>
  <si>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</si>
  <si>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</si>
  <si>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</si>
  <si>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</si>
  <si>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</si>
  <si>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</si>
  <si>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</si>
  <si>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</si>
  <si>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</si>
  <si>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</si>
  <si>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</si>
  <si>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</si>
  <si>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</si>
  <si>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</si>
  <si>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</si>
  <si>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</si>
  <si>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</si>
  <si>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</si>
  <si>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</si>
  <si>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</si>
  <si>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</si>
  <si>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</si>
  <si>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</si>
  <si>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</si>
  <si>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</si>
  <si>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</si>
  <si>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</si>
  <si>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</si>
  <si>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</si>
  <si>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</si>
  <si>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</si>
  <si>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</si>
  <si>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</si>
  <si>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</si>
  <si>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</si>
  <si>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</si>
  <si>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</si>
  <si>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</si>
  <si>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</si>
  <si>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</si>
  <si>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</si>
  <si>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</si>
  <si>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</si>
  <si>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</si>
  <si>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</si>
  <si>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</si>
  <si>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</si>
  <si>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</si>
  <si>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</si>
  <si>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</si>
  <si>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</si>
  <si>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</si>
  <si>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</si>
  <si>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</si>
  <si>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</si>
  <si>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</si>
  <si>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</si>
  <si>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</si>
  <si>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</si>
  <si>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</si>
  <si>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</si>
  <si>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</si>
  <si>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</si>
  <si>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</si>
  <si>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</si>
  <si>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</si>
  <si>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</si>
  <si>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</si>
  <si>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</si>
  <si>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</si>
  <si>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</si>
  <si>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</si>
  <si>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</si>
  <si>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</si>
  <si>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</si>
  <si>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</si>
  <si>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</si>
  <si>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</si>
  <si>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</si>
  <si>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</si>
  <si>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</si>
  <si>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</si>
  <si>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</si>
  <si>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</si>
  <si>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</si>
  <si>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</si>
  <si>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</si>
  <si>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</si>
  <si>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</si>
  <si>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</si>
  <si>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</si>
  <si>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</si>
  <si>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</si>
  <si>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</si>
  <si>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</si>
  <si>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</si>
  <si>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</si>
  <si>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</si>
  <si>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</si>
  <si>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</si>
  <si>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</si>
  <si>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</si>
  <si>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</si>
  <si>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</si>
  <si>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</si>
  <si>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</si>
  <si>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</si>
  <si>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</si>
  <si>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</si>
  <si>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</si>
  <si>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</si>
  <si>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</si>
  <si>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</si>
  <si>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</si>
  <si>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</si>
  <si>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</si>
  <si>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</si>
  <si>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</si>
  <si>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</si>
  <si>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</si>
  <si>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</si>
  <si>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</si>
  <si>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</si>
  <si>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</si>
  <si>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</si>
  <si>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</si>
  <si>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</si>
  <si>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</si>
  <si>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</si>
  <si>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</si>
  <si>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</si>
  <si>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</si>
  <si>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</si>
  <si>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</si>
  <si>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</si>
  <si>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</si>
  <si>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</si>
  <si>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</si>
  <si>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</si>
  <si>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</si>
  <si>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</si>
  <si>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</si>
  <si>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</si>
  <si>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</si>
  <si>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</si>
  <si>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</si>
  <si>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</si>
  <si>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</si>
  <si>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</si>
  <si>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</si>
  <si>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</si>
  <si>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</si>
  <si>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</si>
  <si>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</si>
  <si>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</si>
  <si>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</si>
  <si>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</si>
  <si>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</si>
  <si>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</si>
  <si>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</si>
  <si>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</si>
  <si>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</si>
  <si>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</si>
  <si>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</si>
  <si>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</si>
  <si>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</si>
  <si>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</si>
  <si>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</si>
  <si>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</si>
  <si>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</si>
  <si>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</si>
  <si>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</si>
  <si>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</si>
  <si>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</si>
  <si>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</si>
  <si>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</si>
  <si>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</si>
  <si>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</si>
  <si>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</si>
  <si>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</si>
  <si>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</si>
  <si>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</si>
  <si>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</si>
  <si>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</si>
  <si>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</si>
  <si>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</si>
  <si>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</si>
  <si>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</si>
  <si>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</si>
  <si>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</si>
  <si>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</si>
  <si>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</si>
  <si>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</si>
  <si>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</si>
  <si>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</si>
  <si>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</si>
  <si>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</si>
  <si>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</si>
  <si>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</si>
  <si>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</si>
  <si>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</si>
  <si>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</si>
  <si>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</si>
  <si>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</si>
  <si>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</si>
  <si>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</si>
  <si>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</si>
  <si>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</si>
  <si>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</si>
  <si>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</si>
  <si>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</si>
  <si>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</si>
  <si>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</si>
  <si>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</si>
  <si>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</si>
  <si>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</si>
  <si>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</si>
  <si>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</si>
  <si>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</si>
  <si>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</si>
  <si>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</si>
  <si>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</si>
  <si>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</si>
  <si>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</si>
  <si>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</si>
  <si>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</si>
  <si>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</si>
  <si>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</si>
  <si>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</si>
  <si>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</si>
  <si>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</si>
  <si>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</si>
  <si>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</si>
  <si>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</si>
  <si>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</si>
  <si>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</si>
  <si>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</si>
  <si>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</si>
  <si>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</si>
  <si>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</si>
  <si>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</si>
  <si>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</si>
  <si>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</si>
  <si>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</si>
  <si>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</si>
  <si>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</si>
  <si>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</si>
  <si>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</si>
  <si>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</si>
  <si>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</si>
  <si>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</si>
  <si>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</si>
  <si>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</si>
  <si>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</si>
  <si>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</si>
  <si>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</si>
  <si>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</si>
  <si>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</si>
  <si>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</si>
  <si>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</si>
  <si>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</si>
  <si>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</si>
  <si>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</si>
  <si>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</si>
  <si>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</si>
  <si>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</si>
  <si>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</si>
  <si>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</si>
  <si>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</si>
  <si>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</si>
  <si>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</si>
  <si>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</si>
  <si>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</si>
  <si>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</si>
  <si>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</si>
  <si>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</si>
  <si>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</si>
  <si>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</si>
  <si>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</si>
  <si>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</si>
  <si>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</si>
  <si>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</si>
  <si>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</si>
  <si>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</si>
  <si>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</si>
  <si>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</si>
  <si>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</si>
  <si>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</si>
  <si>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</si>
  <si>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</si>
  <si>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</si>
  <si>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</si>
  <si>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</si>
  <si>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</si>
  <si>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</si>
  <si>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</si>
  <si>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</si>
  <si>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</si>
  <si>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</si>
  <si>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</si>
  <si>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</si>
  <si>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</si>
  <si>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</si>
  <si>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</si>
  <si>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</si>
  <si>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</si>
  <si>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</si>
  <si>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</si>
  <si>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</si>
  <si>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</si>
  <si>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</si>
  <si>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</si>
  <si>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</si>
  <si>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</si>
  <si>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</si>
  <si>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</si>
  <si>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</si>
  <si>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</si>
  <si>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</si>
  <si>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</si>
  <si>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</si>
  <si>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</si>
  <si>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</si>
  <si>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</si>
  <si>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</si>
  <si>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</si>
  <si>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</si>
  <si>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</si>
  <si>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</si>
  <si>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</si>
  <si>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</si>
  <si>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</si>
  <si>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</si>
  <si>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</si>
  <si>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</si>
  <si>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</si>
  <si>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</si>
  <si>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</si>
  <si>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</si>
  <si>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</si>
  <si>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</si>
  <si>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</si>
  <si>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</si>
  <si>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</si>
  <si>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</si>
  <si>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</si>
  <si>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</si>
  <si>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</si>
  <si>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</si>
  <si>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</si>
  <si>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</si>
  <si>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</si>
  <si>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</si>
  <si>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</si>
  <si>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</si>
  <si>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</si>
  <si>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</si>
  <si>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</si>
  <si>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</si>
  <si>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</si>
  <si>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</si>
  <si>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</si>
  <si>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</si>
  <si>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</si>
  <si>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</si>
  <si>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</si>
  <si>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</si>
  <si>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</si>
  <si>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</si>
  <si>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</si>
  <si>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</si>
  <si>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</si>
  <si>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</si>
  <si>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</si>
  <si>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</si>
  <si>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</si>
  <si>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</si>
  <si>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</si>
  <si>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</si>
  <si>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</si>
  <si>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</si>
  <si>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</si>
  <si>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</si>
  <si>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</si>
  <si>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</si>
  <si>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</si>
  <si>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</si>
  <si>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</si>
  <si>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</si>
  <si>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</si>
  <si>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</si>
  <si>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</si>
  <si>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</si>
  <si>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</si>
  <si>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</si>
  <si>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</si>
  <si>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</si>
  <si>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</si>
  <si>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</si>
  <si>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</si>
  <si>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</si>
  <si>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</si>
  <si>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</si>
  <si>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</si>
  <si>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</si>
  <si>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</si>
  <si>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</si>
  <si>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</si>
  <si>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</si>
  <si>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</si>
  <si>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</si>
  <si>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</si>
  <si>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</si>
  <si>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</si>
  <si>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</si>
  <si>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</si>
  <si>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</si>
  <si>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</si>
  <si>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</si>
  <si>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</si>
  <si>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</si>
  <si>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</si>
  <si>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</si>
  <si>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</si>
  <si>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</si>
  <si>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</si>
  <si>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</si>
  <si>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</si>
  <si>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</si>
  <si>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</si>
  <si>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</si>
  <si>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</si>
  <si>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</si>
  <si>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</si>
  <si>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</si>
  <si>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</si>
  <si>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</si>
  <si>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</si>
  <si>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</si>
  <si>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</si>
  <si>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</si>
  <si>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</si>
  <si>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</si>
  <si>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</si>
  <si>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</si>
  <si>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</si>
  <si>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</si>
  <si>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</si>
  <si>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</si>
  <si>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</si>
  <si>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</si>
  <si>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</si>
  <si>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</si>
  <si>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</si>
  <si>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</si>
  <si>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</si>
  <si>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</si>
  <si>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</si>
  <si>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</si>
  <si>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</si>
  <si>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</si>
  <si>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</si>
  <si>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</si>
  <si>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</si>
  <si>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</si>
  <si>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</si>
  <si>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</si>
  <si>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</si>
  <si>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</si>
  <si>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</si>
  <si>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</si>
  <si>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</si>
  <si>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</si>
  <si>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</si>
  <si>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</si>
  <si>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</si>
  <si>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</si>
  <si>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</si>
  <si>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</si>
  <si>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</si>
  <si>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</si>
  <si>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</si>
  <si>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</si>
  <si>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</si>
  <si>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</si>
  <si>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</si>
  <si>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</si>
  <si>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</si>
  <si>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</si>
  <si>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</si>
  <si>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</si>
  <si>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</si>
  <si>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</si>
  <si>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</si>
  <si>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</si>
  <si>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</si>
  <si>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</si>
  <si>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</si>
  <si>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</si>
  <si>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</si>
  <si>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</si>
  <si>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</si>
  <si>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</si>
  <si>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</si>
  <si>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</si>
  <si>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</si>
  <si>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</si>
  <si>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</si>
  <si>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</si>
  <si>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</si>
  <si>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</si>
  <si>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</si>
  <si>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</si>
  <si>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</si>
  <si>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</si>
  <si>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</si>
  <si>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</si>
  <si>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</si>
  <si>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</si>
  <si>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</si>
  <si>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</si>
  <si>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</si>
  <si>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</si>
  <si>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</si>
  <si>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</si>
  <si>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</si>
  <si>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</si>
  <si>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</si>
  <si>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</si>
  <si>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</si>
  <si>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</si>
  <si>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</si>
  <si>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</si>
  <si>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</si>
  <si>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</si>
  <si>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</si>
  <si>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</si>
  <si>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</si>
  <si>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</si>
  <si>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</si>
  <si>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</si>
  <si>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</si>
  <si>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</si>
  <si>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</si>
  <si>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</si>
  <si>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</si>
  <si>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</si>
  <si>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</si>
  <si>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</si>
  <si>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</si>
  <si>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</si>
  <si>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</si>
  <si>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</si>
  <si>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</si>
  <si>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</si>
  <si>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</si>
  <si>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</si>
  <si>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</si>
  <si>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</si>
  <si>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</si>
  <si>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</si>
  <si>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</si>
  <si>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</si>
  <si>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</si>
  <si>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</si>
  <si>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</si>
  <si>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</si>
  <si>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</si>
  <si>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</si>
  <si>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</si>
  <si>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</si>
  <si>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</si>
  <si>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</si>
  <si>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</si>
  <si>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</si>
  <si>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</si>
  <si>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</si>
  <si>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</si>
  <si>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</si>
  <si>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</si>
  <si>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</si>
  <si>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</si>
  <si>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</si>
  <si>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</si>
  <si>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</si>
  <si>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</si>
  <si>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</si>
  <si>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</si>
  <si>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</si>
  <si>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</si>
  <si>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</si>
  <si>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</si>
  <si>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</si>
  <si>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</si>
  <si>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</si>
  <si>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</si>
  <si>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</si>
  <si>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</si>
  <si>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</si>
  <si>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</si>
  <si>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</si>
  <si>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</si>
  <si>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</si>
  <si>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</si>
  <si>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</si>
  <si>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</si>
  <si>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</si>
  <si>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</si>
  <si>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</si>
  <si>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</si>
  <si>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</si>
  <si>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</si>
  <si>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</si>
  <si>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</si>
  <si>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</si>
  <si>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</si>
  <si>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</si>
  <si>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</si>
  <si>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</si>
  <si>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</si>
  <si>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</si>
  <si>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</si>
  <si>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</si>
  <si>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</si>
  <si>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</si>
  <si>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</si>
  <si>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</si>
  <si>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</si>
  <si>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</si>
  <si>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</si>
  <si>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</si>
  <si>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</si>
  <si>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</si>
  <si>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</si>
  <si>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</si>
  <si>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</si>
  <si>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</si>
  <si>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</si>
  <si>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</si>
  <si>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</si>
  <si>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</si>
  <si>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</si>
  <si>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</si>
  <si>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</si>
  <si>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</si>
  <si>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</si>
  <si>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</si>
  <si>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</si>
  <si>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</si>
  <si>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</si>
  <si>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</si>
  <si>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</si>
  <si>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</si>
  <si>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</si>
  <si>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</si>
  <si>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</si>
  <si>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</si>
  <si>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</si>
  <si>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</si>
  <si>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</si>
  <si>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</si>
  <si>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</si>
  <si>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</si>
  <si>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</si>
  <si>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</si>
  <si>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</si>
  <si>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</si>
  <si>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</si>
  <si>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</si>
  <si>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</si>
  <si>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</si>
  <si>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</si>
  <si>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</si>
  <si>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</si>
  <si>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</si>
  <si>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</si>
  <si>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</si>
  <si>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</si>
  <si>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</si>
  <si>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</si>
  <si>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</si>
  <si>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</si>
  <si>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</si>
  <si>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</si>
  <si>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</si>
  <si>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</si>
  <si>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</si>
  <si>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</si>
  <si>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</si>
  <si>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</si>
  <si>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</si>
  <si>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</si>
  <si>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</si>
  <si>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</si>
  <si>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</si>
  <si>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</si>
  <si>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</si>
  <si>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</si>
  <si>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</si>
  <si>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</si>
  <si>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</si>
  <si>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</si>
  <si>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</si>
  <si>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</si>
  <si>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</si>
  <si>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</si>
  <si>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</si>
  <si>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</si>
  <si>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</si>
  <si>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</si>
  <si>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</si>
  <si>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</si>
  <si>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</si>
  <si>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</si>
  <si>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</si>
  <si>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</si>
  <si>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</si>
  <si>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</si>
  <si>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</si>
  <si>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</si>
  <si>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</si>
  <si>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</si>
  <si>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</si>
  <si>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</si>
  <si>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</si>
  <si>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</si>
  <si>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</si>
  <si>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</si>
  <si>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</si>
  <si>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</si>
  <si>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</si>
  <si>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</si>
  <si>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</si>
  <si>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</si>
  <si>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</si>
  <si>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</si>
  <si>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</si>
  <si>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</si>
  <si>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</si>
  <si>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</si>
  <si>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</si>
  <si>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</si>
  <si>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</si>
  <si>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</si>
  <si>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</si>
  <si>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</si>
  <si>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</si>
  <si>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</si>
  <si>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</si>
  <si>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</si>
  <si>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</si>
  <si>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</si>
  <si>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</si>
  <si>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</si>
  <si>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</si>
  <si>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</si>
  <si>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</si>
  <si>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</si>
  <si>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</si>
  <si>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</si>
  <si>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</si>
  <si>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</si>
  <si>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</si>
  <si>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</si>
  <si>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</si>
  <si>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</si>
  <si>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</si>
  <si>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</si>
  <si>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</si>
  <si>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</si>
  <si>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</si>
  <si>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</si>
  <si>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</si>
  <si>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</si>
  <si>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</si>
  <si>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</si>
  <si>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</si>
  <si>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</si>
  <si>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</si>
  <si>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</si>
  <si>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</si>
  <si>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</si>
  <si>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</si>
  <si>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</si>
  <si>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</si>
  <si>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</si>
  <si>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</si>
  <si>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</si>
  <si>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</si>
  <si>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</si>
  <si>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</si>
  <si>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</si>
  <si>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</si>
  <si>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</si>
  <si>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</si>
  <si>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</si>
  <si>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</si>
  <si>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</si>
  <si>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</si>
  <si>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</si>
  <si>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</si>
  <si>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</si>
  <si>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</si>
  <si>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</si>
  <si>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</si>
  <si>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</si>
  <si>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</si>
  <si>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</si>
  <si>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</si>
  <si>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</si>
  <si>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</si>
  <si>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</si>
  <si>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</si>
  <si>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</si>
  <si>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</si>
  <si>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</si>
  <si>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</si>
  <si>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</si>
  <si>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</si>
  <si>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</si>
  <si>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</si>
  <si>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</si>
  <si>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</si>
  <si>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</si>
  <si>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</si>
  <si>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</si>
  <si>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</si>
  <si>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</si>
  <si>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</si>
  <si>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</si>
  <si>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</si>
  <si>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</si>
  <si>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</si>
  <si>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</si>
  <si>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</si>
  <si>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</si>
  <si>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</si>
  <si>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</si>
  <si>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</si>
  <si>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</si>
  <si>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</si>
  <si>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</si>
  <si>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</si>
  <si>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</si>
  <si>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</si>
  <si>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</si>
  <si>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</si>
  <si>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</si>
  <si>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</si>
  <si>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</si>
  <si>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</si>
  <si>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</si>
  <si>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</si>
  <si>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</si>
  <si>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</si>
  <si>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</si>
  <si>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</si>
  <si>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</si>
  <si>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</si>
  <si>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</si>
  <si>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</si>
  <si>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</si>
  <si>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</si>
  <si>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</si>
  <si>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</si>
  <si>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</si>
  <si>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</si>
  <si>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</si>
  <si>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</si>
  <si>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</si>
  <si>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</si>
  <si>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</si>
  <si>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</si>
  <si>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</si>
  <si>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</si>
  <si>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</si>
  <si>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</si>
  <si>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</si>
  <si>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</si>
  <si>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</si>
  <si>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</si>
  <si>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</si>
  <si>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</si>
  <si>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</si>
  <si>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</si>
  <si>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</si>
  <si>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</si>
  <si>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</si>
  <si>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</si>
  <si>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</si>
  <si>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</si>
  <si>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</si>
  <si>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</si>
  <si>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</si>
  <si>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</si>
  <si>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</si>
  <si>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</si>
  <si>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</si>
  <si>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</si>
  <si>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</si>
  <si>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</si>
  <si>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</si>
  <si>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</si>
  <si>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</si>
  <si>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</si>
  <si>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</si>
  <si>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</si>
  <si>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</si>
  <si>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</si>
  <si>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</si>
  <si>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</si>
  <si>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</si>
  <si>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</si>
  <si>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</si>
  <si>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</si>
  <si>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</si>
  <si>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</si>
  <si>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</si>
  <si>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</si>
  <si>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</si>
  <si>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</si>
  <si>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</si>
  <si>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</si>
  <si>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</si>
  <si>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</si>
  <si>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</si>
  <si>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</si>
  <si>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</si>
  <si>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</si>
  <si>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</si>
  <si>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</si>
  <si>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</si>
  <si>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</si>
  <si>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</si>
  <si>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</si>
  <si>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</si>
  <si>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</si>
  <si>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</si>
  <si>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</si>
  <si>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</si>
  <si>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</si>
  <si>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</si>
  <si>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</si>
  <si>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</si>
  <si>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</si>
  <si>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</si>
  <si>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</si>
  <si>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</si>
  <si>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</si>
  <si>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</si>
  <si>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</si>
  <si>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</si>
  <si>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</si>
  <si>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</si>
  <si>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</si>
  <si>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</si>
  <si>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</si>
  <si>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</si>
  <si>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</si>
  <si>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</si>
  <si>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</si>
  <si>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</si>
  <si>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</si>
  <si>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</si>
  <si>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</si>
  <si>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</si>
  <si>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</si>
  <si>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</si>
  <si>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</si>
  <si>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</si>
  <si>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</si>
  <si>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</si>
  <si>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</si>
  <si>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</si>
  <si>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</si>
  <si>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</si>
  <si>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</si>
  <si>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</si>
  <si>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</si>
  <si>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</si>
  <si>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</si>
  <si>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</si>
  <si>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</si>
  <si>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</si>
  <si>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</si>
  <si>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</si>
  <si>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</si>
  <si>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</si>
  <si>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</si>
  <si>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</si>
  <si>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</si>
  <si>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</si>
  <si>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</si>
  <si>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</si>
  <si>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</si>
  <si>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</si>
  <si>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</si>
  <si>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</si>
  <si>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</si>
  <si>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</si>
  <si>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</si>
  <si>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</si>
  <si>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</si>
  <si>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</si>
  <si>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</si>
  <si>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</si>
  <si>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</si>
  <si>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</si>
  <si>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</si>
  <si>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</si>
  <si>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</si>
  <si>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</si>
  <si>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</si>
  <si>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</si>
  <si>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</si>
  <si>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</si>
  <si>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</si>
  <si>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</si>
  <si>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</si>
  <si>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</si>
  <si>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</si>
  <si>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</si>
  <si>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</si>
  <si>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</si>
  <si>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</si>
  <si>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</si>
  <si>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</si>
  <si>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</si>
  <si>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</si>
  <si>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</si>
  <si>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</si>
  <si>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</si>
  <si>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</si>
  <si>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</si>
  <si>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</si>
  <si>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</si>
  <si>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</si>
  <si>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</si>
  <si>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</si>
  <si>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</si>
  <si>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</si>
  <si>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</si>
  <si>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</si>
  <si>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</si>
  <si>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</si>
  <si>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</si>
  <si>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</si>
  <si>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</si>
  <si>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</si>
  <si>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</si>
  <si>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</si>
  <si>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</si>
  <si>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</si>
  <si>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</si>
  <si>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</si>
  <si>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</si>
  <si>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</si>
  <si>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</si>
  <si>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</si>
  <si>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</si>
  <si>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</si>
  <si>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</si>
  <si>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</si>
  <si>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</si>
  <si>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</si>
  <si>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</si>
  <si>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</si>
  <si>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</si>
  <si>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</si>
  <si>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</si>
  <si>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</si>
  <si>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</si>
  <si>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</si>
  <si>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</si>
  <si>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</si>
  <si>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</si>
  <si>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</si>
  <si>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</si>
  <si>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</si>
  <si>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</si>
  <si>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</si>
  <si>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</si>
  <si>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</si>
  <si>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</si>
  <si>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</si>
  <si>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</si>
  <si>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</si>
  <si>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</si>
  <si>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</si>
  <si>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</si>
  <si>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</si>
  <si>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</si>
  <si>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</si>
  <si>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</si>
  <si>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</si>
  <si>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</si>
  <si>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</si>
  <si>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</si>
  <si>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</si>
  <si>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</si>
  <si>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</si>
  <si>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</si>
  <si>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</si>
  <si>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</si>
  <si>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</si>
  <si>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</si>
  <si>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</si>
  <si>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</si>
  <si>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</si>
  <si>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</si>
  <si>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</si>
  <si>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</si>
  <si>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</si>
  <si>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</si>
  <si>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</si>
  <si>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</si>
  <si>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</si>
  <si>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</si>
  <si>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</si>
  <si>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</si>
  <si>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</si>
  <si>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</si>
  <si>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</si>
  <si>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</si>
  <si>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</si>
  <si>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</si>
  <si>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</si>
  <si>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</si>
  <si>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</si>
  <si>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</si>
  <si>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</si>
  <si>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</si>
  <si>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</si>
  <si>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</si>
  <si>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</si>
  <si>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</si>
  <si>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</si>
  <si>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</si>
  <si>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</si>
  <si>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</si>
  <si>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</si>
  <si>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</si>
  <si>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</si>
  <si>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</si>
  <si>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</si>
  <si>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</si>
  <si>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</si>
  <si>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</si>
  <si>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</si>
  <si>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</si>
  <si>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</si>
  <si>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</si>
  <si>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</si>
  <si>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</si>
  <si>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</si>
  <si>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</si>
  <si>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</si>
  <si>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</si>
  <si>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</si>
  <si>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</si>
  <si>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</si>
  <si>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</si>
  <si>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</si>
  <si>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</si>
  <si>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</si>
  <si>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</si>
  <si>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</si>
  <si>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</si>
  <si>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</si>
  <si>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</si>
  <si>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</si>
  <si>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</si>
  <si>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</si>
  <si>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</si>
  <si>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</si>
  <si>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</si>
  <si>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</si>
  <si>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</si>
  <si>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</si>
  <si>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</si>
  <si>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</si>
  <si>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</si>
  <si>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</si>
  <si>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</si>
  <si>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</si>
  <si>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</si>
  <si>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</si>
  <si>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</si>
  <si>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</si>
  <si>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</si>
  <si>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</si>
  <si>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</si>
  <si>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</si>
  <si>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</si>
  <si>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</si>
  <si>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</si>
  <si>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</si>
  <si>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</si>
  <si>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</si>
  <si>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</si>
  <si>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</si>
  <si>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</si>
  <si>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</si>
  <si>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</si>
  <si>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</si>
  <si>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</si>
  <si>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</si>
  <si>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</si>
  <si>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</si>
  <si>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</si>
  <si>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</si>
  <si>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</si>
  <si>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</si>
  <si>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</si>
  <si>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</si>
  <si>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</si>
  <si>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</si>
  <si>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</si>
  <si>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</si>
  <si>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</si>
  <si>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</si>
  <si>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</si>
  <si>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</si>
  <si>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</si>
  <si>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</si>
  <si>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</si>
  <si>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</si>
  <si>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</si>
  <si>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</si>
  <si>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</si>
  <si>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</si>
  <si>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</si>
  <si>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</si>
  <si>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</si>
  <si>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</si>
  <si>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</si>
  <si>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</si>
  <si>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</si>
  <si>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</si>
  <si>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</si>
  <si>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</si>
  <si>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</si>
  <si>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</si>
  <si>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</si>
  <si>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</si>
  <si>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</si>
  <si>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</si>
  <si>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</si>
  <si>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</si>
  <si>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</si>
  <si>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</si>
  <si>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</si>
  <si>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</si>
  <si>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</si>
  <si>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</si>
  <si>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</si>
  <si>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</si>
  <si>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</si>
  <si>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</si>
  <si>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</si>
  <si>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</si>
  <si>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</si>
  <si>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</si>
  <si>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</si>
  <si>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</si>
  <si>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</si>
  <si>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</si>
  <si>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</si>
  <si>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</si>
  <si>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</si>
  <si>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</si>
  <si>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</si>
  <si>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</si>
  <si>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</si>
  <si>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</si>
  <si>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</si>
  <si>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</si>
  <si>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</si>
  <si>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</si>
  <si>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</si>
  <si>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</si>
  <si>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</si>
  <si>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</si>
  <si>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</si>
  <si>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</si>
  <si>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</si>
  <si>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</si>
  <si>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</si>
  <si>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</si>
  <si>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</si>
  <si>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</si>
  <si>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</si>
  <si>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</si>
  <si>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</si>
  <si>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</si>
  <si>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</si>
  <si>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</si>
  <si>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</si>
  <si>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</si>
  <si>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</si>
  <si>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</si>
  <si>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</si>
  <si>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</si>
  <si>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</si>
  <si>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</si>
  <si>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</si>
  <si>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</si>
  <si>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</si>
  <si>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</si>
  <si>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</si>
  <si>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</si>
  <si>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</si>
  <si>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</si>
  <si>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</si>
  <si>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</si>
  <si>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</si>
  <si>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</si>
  <si>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</si>
  <si>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</si>
  <si>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</si>
  <si>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</si>
  <si>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</si>
  <si>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</si>
  <si>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</si>
  <si>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</si>
  <si>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</si>
  <si>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</si>
  <si>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</si>
  <si>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</si>
  <si>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</si>
  <si>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</si>
  <si>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</si>
  <si>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</si>
  <si>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</si>
  <si>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</si>
  <si>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</si>
  <si>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</si>
  <si>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</si>
  <si>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</si>
  <si>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</si>
  <si>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</si>
  <si>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</si>
  <si>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</si>
  <si>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</si>
  <si>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</si>
  <si>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</si>
  <si>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</si>
  <si>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</si>
  <si>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</si>
  <si>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</si>
  <si>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</si>
  <si>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</si>
  <si>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</si>
  <si>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</si>
  <si>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</si>
  <si>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</si>
  <si>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</si>
  <si>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</si>
  <si>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</si>
  <si>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</si>
  <si>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</si>
  <si>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</si>
  <si>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</si>
  <si>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</si>
  <si>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</si>
  <si>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</si>
  <si>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</si>
  <si>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</si>
  <si>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</si>
  <si>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</si>
  <si>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</si>
  <si>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</si>
  <si>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</si>
  <si>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</si>
  <si>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</si>
  <si>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</si>
  <si>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</si>
  <si>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</si>
  <si>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</si>
  <si>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</si>
  <si>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</si>
  <si>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</si>
  <si>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</si>
  <si>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</si>
  <si>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</si>
  <si>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</si>
  <si>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</si>
  <si>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</si>
  <si>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</si>
  <si>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</si>
  <si>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</si>
  <si>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</si>
  <si>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</si>
  <si>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</si>
  <si>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</si>
  <si>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</si>
  <si>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</si>
  <si>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</si>
  <si>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</si>
  <si>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</si>
  <si>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</si>
  <si>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</si>
  <si>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</si>
  <si>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</si>
  <si>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</si>
  <si>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</si>
  <si>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</si>
  <si>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</si>
  <si>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</si>
  <si>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</si>
  <si>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</si>
  <si>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</si>
  <si>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</si>
  <si>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</si>
  <si>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</si>
  <si>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</si>
  <si>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</si>
  <si>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</si>
  <si>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</si>
  <si>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</si>
  <si>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</si>
  <si>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</si>
  <si>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</si>
  <si>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</si>
  <si>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</si>
  <si>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</si>
  <si>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</si>
  <si>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</si>
  <si>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</si>
  <si>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</si>
  <si>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</si>
  <si>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</si>
  <si>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</si>
  <si>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</si>
  <si>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</si>
  <si>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</si>
  <si>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</si>
  <si>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</si>
  <si>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</si>
  <si>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</si>
  <si>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</si>
  <si>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</si>
  <si>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</si>
  <si>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</si>
  <si>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</si>
  <si>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</si>
  <si>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</si>
  <si>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</si>
  <si>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</si>
  <si>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</si>
  <si>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</si>
  <si>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</si>
  <si>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</si>
  <si>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</si>
  <si>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</si>
  <si>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</si>
  <si>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</si>
  <si>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</si>
  <si>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</si>
  <si>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</si>
  <si>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</si>
  <si>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</si>
  <si>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</si>
  <si>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</si>
  <si>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</si>
  <si>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</si>
  <si>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</si>
  <si>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</si>
  <si>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</si>
  <si>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</si>
  <si>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</si>
  <si>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</si>
  <si>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</si>
  <si>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</si>
  <si>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</si>
  <si>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</si>
  <si>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</si>
  <si>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</si>
  <si>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</si>
  <si>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</si>
  <si>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</si>
  <si>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</si>
  <si>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</si>
  <si>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</si>
  <si>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</si>
  <si>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</si>
  <si>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</si>
  <si>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</si>
  <si>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</si>
  <si>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</si>
  <si>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</si>
  <si>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</si>
  <si>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</si>
  <si>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</si>
  <si>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</si>
  <si>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</si>
  <si>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</si>
  <si>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</si>
  <si>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</si>
  <si>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</si>
  <si>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</si>
  <si>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</si>
  <si>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</si>
  <si>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</si>
  <si>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</si>
  <si>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</si>
  <si>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</si>
  <si>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</si>
  <si>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</si>
  <si>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</si>
  <si>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</si>
  <si>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</si>
  <si>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</si>
  <si>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</si>
  <si>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</si>
  <si>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</si>
  <si>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</si>
  <si>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</si>
  <si>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</si>
  <si>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</si>
  <si>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</si>
  <si>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</si>
  <si>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</si>
  <si>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</si>
  <si>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</si>
  <si>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</si>
  <si>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</si>
  <si>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</si>
  <si>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</si>
  <si>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</si>
  <si>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</si>
  <si>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</si>
  <si>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</si>
  <si>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</si>
  <si>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</si>
  <si>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</si>
  <si>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</si>
  <si>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</si>
  <si>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</si>
  <si>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</si>
  <si>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</si>
  <si>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</si>
  <si>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</si>
  <si>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</si>
  <si>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</si>
  <si>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</si>
  <si>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</si>
  <si>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</si>
  <si>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</si>
  <si>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</si>
  <si>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</si>
  <si>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</si>
  <si>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</si>
  <si>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</si>
  <si>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</si>
  <si>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</si>
  <si>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</si>
  <si>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</si>
  <si>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</si>
  <si>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</si>
  <si>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</si>
  <si>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</si>
  <si>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</si>
  <si>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</si>
  <si>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</si>
  <si>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</si>
  <si>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</si>
  <si>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</si>
  <si>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</si>
  <si>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</si>
  <si>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</si>
  <si>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</si>
  <si>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</si>
  <si>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</si>
  <si>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</si>
  <si>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</si>
  <si>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</si>
  <si>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</si>
  <si>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</si>
  <si>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</si>
  <si>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</si>
  <si>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</si>
  <si>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</si>
  <si>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</si>
  <si>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</si>
  <si>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</si>
  <si>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</si>
  <si>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</si>
  <si>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</si>
  <si>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</si>
  <si>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</si>
  <si>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</si>
  <si>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</si>
  <si>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</si>
  <si>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</si>
  <si>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</si>
  <si>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</si>
  <si>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</si>
  <si>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</si>
  <si>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</si>
  <si>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</si>
  <si>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</si>
  <si>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</si>
  <si>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</si>
  <si>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</si>
  <si>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</si>
  <si>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</si>
  <si>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</si>
  <si>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</si>
  <si>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</si>
  <si>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</si>
  <si>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</si>
  <si>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</si>
  <si>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</si>
  <si>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</si>
  <si>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</si>
  <si>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</si>
  <si>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</si>
  <si>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</si>
  <si>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</si>
  <si>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</si>
  <si>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</si>
  <si>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</si>
  <si>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</si>
  <si>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</si>
  <si>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</si>
  <si>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</si>
  <si>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</si>
  <si>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</si>
  <si>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</si>
  <si>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</si>
  <si>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</si>
  <si>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</si>
  <si>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</si>
  <si>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</si>
  <si>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</si>
  <si>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</si>
  <si>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</si>
  <si>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</si>
  <si>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</si>
  <si>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</si>
  <si>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</si>
  <si>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</si>
  <si>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</si>
  <si>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</si>
  <si>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</si>
  <si>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</si>
  <si>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</si>
  <si>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</si>
  <si>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</si>
  <si>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</si>
  <si>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</si>
  <si>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</si>
  <si>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</si>
  <si>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</si>
  <si>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</si>
  <si>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</si>
  <si>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</si>
  <si>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</si>
  <si>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</si>
  <si>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</si>
  <si>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</si>
  <si>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</si>
  <si>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</si>
  <si>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</si>
  <si>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</si>
  <si>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</si>
  <si>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</si>
  <si>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</si>
  <si>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</si>
  <si>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</si>
  <si>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</si>
  <si>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</si>
  <si>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</si>
  <si>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</si>
  <si>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</si>
  <si>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</si>
  <si>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</si>
  <si>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</si>
  <si>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</si>
  <si>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</si>
  <si>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</si>
  <si>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</si>
  <si>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</si>
  <si>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</si>
  <si>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</si>
  <si>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</si>
  <si>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</si>
  <si>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</si>
  <si>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</si>
  <si>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</si>
  <si>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</si>
  <si>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</si>
  <si>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</si>
  <si>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</si>
  <si>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</si>
  <si>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</si>
  <si>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</si>
  <si>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</si>
  <si>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</si>
  <si>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</si>
  <si>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</si>
  <si>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</si>
  <si>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</si>
  <si>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</si>
  <si>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</si>
  <si>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</si>
  <si>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</si>
  <si>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</si>
  <si>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</si>
  <si>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</si>
  <si>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</si>
  <si>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</si>
  <si>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</si>
  <si>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</si>
  <si>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</si>
  <si>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</si>
  <si>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</si>
  <si>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</si>
  <si>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</si>
  <si>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</si>
  <si>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</si>
  <si>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</si>
  <si>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</si>
  <si>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</si>
  <si>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</si>
  <si>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</si>
  <si>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</si>
  <si>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</si>
  <si>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</si>
  <si>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</si>
  <si>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</si>
  <si>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</si>
  <si>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</si>
  <si>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</si>
  <si>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</si>
  <si>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</si>
  <si>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</si>
  <si>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</si>
  <si>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</si>
  <si>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</si>
  <si>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</si>
  <si>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</si>
  <si>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</si>
  <si>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</si>
  <si>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</si>
  <si>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</si>
  <si>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</si>
  <si>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</si>
  <si>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</si>
  <si>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</si>
  <si>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</si>
  <si>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</si>
  <si>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</si>
  <si>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</si>
  <si>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</si>
  <si>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</si>
  <si>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</si>
  <si>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</si>
  <si>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</si>
  <si>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</si>
  <si>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</si>
  <si>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</si>
  <si>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</si>
  <si>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</si>
  <si>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</si>
  <si>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</si>
  <si>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</si>
  <si>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</si>
  <si>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</si>
  <si>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</si>
  <si>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</si>
  <si>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</si>
  <si>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</si>
  <si>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</si>
  <si>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</si>
  <si>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</si>
  <si>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</si>
  <si>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</si>
  <si>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</si>
  <si>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</si>
  <si>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</si>
  <si>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</si>
  <si>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</si>
  <si>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</si>
  <si>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</si>
  <si>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</si>
  <si>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</si>
  <si>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</si>
  <si>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</si>
  <si>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</si>
  <si>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</si>
  <si>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</si>
  <si>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</si>
  <si>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</si>
  <si>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</si>
  <si>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</si>
  <si>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</si>
  <si>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</si>
  <si>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</si>
  <si>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</si>
  <si>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</si>
  <si>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</si>
  <si>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</si>
  <si>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</si>
  <si>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</si>
  <si>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</si>
  <si>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</si>
  <si>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</si>
  <si>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</si>
  <si>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</si>
  <si>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</si>
  <si>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</si>
  <si>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</si>
  <si>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</si>
  <si>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</si>
  <si>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</si>
  <si>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</si>
  <si>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</si>
  <si>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</si>
  <si>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</si>
  <si>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</si>
  <si>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</si>
  <si>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</si>
  <si>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</si>
  <si>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</si>
  <si>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</si>
  <si>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</si>
  <si>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</si>
  <si>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</si>
  <si>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</si>
  <si>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</si>
  <si>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</si>
  <si>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</si>
  <si>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</si>
  <si>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</si>
  <si>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</si>
  <si>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</si>
  <si>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</si>
  <si>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</si>
  <si>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</si>
  <si>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</si>
  <si>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</si>
  <si>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</si>
  <si>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</si>
  <si>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</si>
  <si>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</si>
  <si>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</si>
  <si>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</si>
  <si>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</si>
  <si>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</si>
  <si>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</si>
  <si>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</si>
  <si>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</si>
  <si>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</si>
  <si>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</si>
  <si>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</si>
  <si>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</si>
  <si>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</si>
  <si>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</si>
  <si>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</si>
  <si>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</si>
  <si>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</si>
  <si>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</si>
  <si>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</si>
  <si>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</si>
  <si>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</si>
  <si>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</si>
  <si>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</si>
  <si>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</si>
  <si>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</si>
  <si>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</si>
  <si>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</si>
  <si>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</si>
  <si>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</si>
  <si>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</si>
  <si>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</si>
  <si>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</si>
  <si>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</si>
  <si>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</si>
  <si>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</si>
  <si>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</si>
  <si>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</si>
  <si>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</si>
  <si>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</si>
  <si>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</si>
  <si>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</si>
  <si>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</si>
  <si>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</si>
  <si>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</si>
  <si>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</si>
  <si>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</si>
  <si>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</si>
  <si>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</si>
  <si>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</si>
  <si>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</si>
  <si>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</si>
  <si>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</si>
  <si>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</si>
  <si>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</si>
  <si>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</si>
  <si>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</si>
  <si>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</si>
  <si>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</si>
  <si>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</si>
  <si>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</si>
  <si>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</si>
  <si>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</si>
  <si>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</si>
  <si>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</si>
  <si>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</si>
  <si>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</si>
  <si>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</si>
  <si>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</si>
  <si>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</si>
  <si>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</si>
  <si>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</si>
  <si>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</si>
  <si>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</si>
  <si>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</si>
  <si>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</si>
  <si>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</si>
  <si>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</si>
  <si>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</si>
  <si>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</si>
  <si>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</si>
  <si>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</si>
  <si>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</si>
  <si>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</si>
  <si>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</si>
  <si>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</si>
  <si>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</si>
  <si>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</si>
  <si>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</si>
  <si>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</si>
  <si>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</si>
  <si>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</si>
  <si>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</si>
  <si>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</si>
  <si>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</si>
  <si>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</si>
  <si>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</si>
  <si>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</si>
  <si>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</si>
  <si>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</si>
  <si>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</si>
  <si>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</si>
  <si>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</si>
  <si>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</si>
  <si>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</si>
  <si>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</si>
  <si>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</si>
  <si>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</si>
  <si>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</si>
  <si>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</si>
  <si>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</si>
  <si>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</si>
  <si>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</si>
  <si>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</si>
  <si>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</si>
  <si>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</si>
  <si>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</si>
  <si>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</si>
  <si>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</si>
  <si>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</si>
  <si>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</si>
  <si>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</si>
  <si>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</si>
  <si>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</si>
  <si>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</si>
  <si>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</si>
  <si>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</si>
  <si>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</si>
  <si>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</si>
  <si>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</si>
  <si>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</si>
  <si>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</si>
  <si>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</si>
  <si>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</si>
  <si>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</si>
  <si>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</si>
  <si>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</si>
  <si>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</si>
  <si>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</si>
  <si>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</si>
  <si>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</si>
  <si>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</si>
  <si>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</si>
  <si>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</si>
  <si>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</si>
  <si>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</si>
  <si>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</si>
  <si>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</si>
  <si>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</si>
  <si>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</si>
  <si>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</si>
  <si>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</si>
  <si>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</si>
  <si>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</si>
  <si>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</si>
  <si>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</si>
  <si>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</si>
  <si>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</si>
  <si>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</si>
  <si>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</si>
  <si>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</si>
  <si>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</si>
  <si>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</si>
  <si>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</si>
  <si>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</si>
  <si>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</si>
  <si>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</si>
  <si>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</si>
  <si>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</si>
  <si>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</si>
  <si>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</si>
  <si>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</si>
  <si>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</si>
  <si>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</si>
  <si>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</si>
  <si>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</si>
  <si>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</si>
  <si>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</si>
  <si>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</si>
  <si>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</si>
  <si>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</si>
  <si>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</si>
  <si>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</si>
  <si>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</si>
  <si>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</si>
  <si>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</si>
  <si>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</si>
  <si>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</si>
  <si>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</si>
  <si>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</si>
  <si>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</si>
  <si>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</si>
  <si>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</si>
  <si>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</si>
  <si>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</si>
  <si>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</si>
  <si>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</si>
  <si>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</si>
  <si>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</si>
  <si>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</si>
  <si>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</si>
  <si>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</si>
  <si>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</si>
  <si>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</si>
  <si>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</si>
  <si>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</si>
  <si>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</si>
  <si>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</si>
  <si>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</si>
  <si>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</si>
  <si>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</si>
  <si>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</si>
  <si>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</si>
  <si>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</si>
  <si>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</si>
  <si>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</si>
  <si>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</si>
  <si>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</si>
  <si>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</si>
  <si>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</si>
  <si>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</si>
  <si>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</si>
  <si>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</si>
  <si>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</si>
  <si>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</si>
  <si>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</si>
  <si>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</si>
  <si>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</si>
  <si>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</si>
  <si>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</si>
  <si>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</si>
  <si>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</si>
  <si>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</si>
  <si>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</si>
  <si>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</si>
  <si>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</si>
  <si>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</si>
  <si>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</si>
  <si>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</si>
  <si>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</si>
  <si>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</si>
  <si>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</si>
  <si>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</si>
  <si>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</si>
  <si>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</si>
  <si>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</si>
  <si>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</si>
  <si>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</si>
  <si>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</si>
  <si>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</si>
  <si>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</si>
  <si>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</si>
  <si>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</si>
  <si>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</si>
  <si>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</si>
  <si>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</si>
  <si>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</si>
  <si>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</si>
  <si>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</si>
  <si>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</si>
  <si>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</si>
  <si>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</si>
  <si>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</si>
  <si>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</si>
  <si>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</si>
  <si>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</si>
  <si>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</si>
  <si>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</si>
  <si>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</si>
  <si>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</si>
  <si>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</si>
  <si>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</si>
  <si>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</si>
  <si>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</si>
  <si>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</si>
  <si>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</si>
  <si>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</si>
  <si>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</si>
  <si>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</si>
  <si>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</si>
  <si>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</si>
  <si>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</si>
  <si>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</si>
  <si>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</si>
  <si>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</si>
  <si>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</si>
  <si>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</si>
  <si>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</si>
  <si>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</si>
  <si>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</si>
  <si>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</si>
  <si>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</si>
  <si>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</si>
  <si>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</si>
  <si>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</si>
  <si>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</si>
  <si>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</si>
  <si>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</si>
  <si>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</si>
  <si>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</si>
  <si>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</si>
  <si>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</si>
  <si>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</si>
  <si>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</si>
  <si>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</si>
  <si>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</si>
  <si>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</si>
  <si>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</si>
  <si>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</si>
  <si>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</si>
  <si>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</si>
  <si>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</si>
  <si>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</si>
  <si>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</si>
  <si>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</si>
  <si>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</si>
  <si>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</si>
  <si>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</si>
  <si>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</si>
  <si>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</si>
  <si>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</si>
  <si>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</si>
  <si>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</si>
  <si>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</si>
  <si>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</si>
  <si>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</si>
  <si>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</si>
  <si>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</si>
  <si>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</si>
  <si>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</si>
  <si>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</si>
  <si>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</si>
  <si>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</si>
  <si>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</si>
  <si>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</si>
  <si>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</si>
  <si>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</si>
  <si>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</si>
  <si>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</si>
  <si>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</si>
  <si>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</si>
  <si>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</si>
  <si>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</si>
  <si>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</si>
  <si>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</si>
  <si>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</si>
  <si>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</si>
  <si>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</si>
  <si>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</si>
  <si>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</si>
  <si>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</si>
  <si>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</si>
  <si>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</si>
  <si>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</si>
  <si>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</si>
  <si>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</si>
  <si>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</si>
  <si>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</si>
  <si>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</si>
  <si>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</si>
  <si>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</si>
  <si>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</si>
  <si>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</si>
  <si>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</si>
  <si>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</si>
  <si>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</si>
  <si>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</si>
  <si>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</si>
  <si>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</si>
  <si>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</si>
  <si>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</si>
  <si>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</si>
  <si>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</si>
  <si>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</si>
  <si>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</si>
  <si>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</si>
  <si>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</si>
  <si>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</si>
  <si>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</si>
  <si>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</si>
  <si>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</si>
  <si>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</si>
  <si>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</si>
  <si>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</si>
  <si>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</si>
  <si>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</si>
  <si>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</si>
  <si>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</si>
  <si>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</si>
  <si>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</si>
  <si>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</si>
  <si>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</si>
  <si>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</si>
  <si>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</si>
  <si>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</si>
  <si>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</si>
  <si>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</si>
  <si>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</si>
  <si>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</si>
  <si>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</si>
  <si>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</si>
  <si>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</si>
  <si>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</si>
  <si>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</si>
  <si>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</si>
  <si>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</si>
  <si>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</si>
  <si>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</si>
  <si>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</si>
  <si>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</si>
  <si>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</si>
  <si>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</si>
  <si>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</si>
  <si>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</si>
  <si>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</si>
  <si>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</si>
  <si>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</si>
  <si>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</si>
  <si>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</si>
  <si>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</si>
  <si>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</si>
  <si>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</si>
  <si>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</si>
  <si>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</si>
  <si>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</si>
  <si>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</si>
  <si>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</si>
  <si>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</si>
  <si>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</si>
  <si>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</si>
  <si>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</si>
  <si>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</si>
  <si>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</si>
  <si>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</si>
  <si>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</si>
  <si>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</si>
  <si>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</si>
  <si>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</si>
  <si>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</si>
  <si>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</si>
  <si>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</si>
  <si>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</si>
  <si>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</si>
  <si>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</si>
  <si>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</si>
  <si>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</si>
  <si>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</si>
  <si>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</si>
  <si>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</si>
  <si>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</si>
  <si>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</si>
  <si>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</si>
  <si>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</si>
  <si>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</si>
  <si>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</si>
  <si>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</si>
  <si>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</si>
  <si>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</si>
  <si>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</si>
  <si>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</si>
  <si>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</si>
  <si>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</si>
  <si>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</si>
  <si>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</si>
  <si>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</si>
  <si>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</si>
  <si>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</si>
  <si>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</si>
  <si>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</si>
  <si>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</si>
  <si>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</si>
  <si>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</si>
  <si>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</si>
  <si>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</si>
  <si>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</si>
  <si>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</si>
  <si>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</si>
  <si>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</si>
  <si>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</si>
  <si>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</si>
  <si>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</si>
  <si>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</si>
  <si>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</si>
  <si>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</si>
  <si>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</si>
  <si>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</si>
  <si>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</si>
  <si>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</si>
  <si>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</si>
  <si>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</si>
  <si>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</si>
  <si>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</si>
  <si>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</si>
  <si>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</si>
  <si>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</si>
  <si>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</si>
  <si>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</si>
  <si>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</si>
  <si>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</si>
  <si>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</si>
  <si>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</si>
  <si>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</si>
  <si>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</si>
  <si>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</si>
  <si>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</si>
  <si>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</si>
  <si>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</si>
  <si>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</si>
  <si>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</si>
  <si>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</si>
  <si>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</si>
  <si>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</si>
  <si>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</si>
  <si>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</si>
  <si>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</si>
  <si>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</si>
  <si>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</si>
  <si>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</si>
  <si>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</si>
  <si>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</si>
  <si>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</si>
  <si>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</si>
  <si>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</si>
  <si>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</si>
  <si>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</si>
  <si>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</si>
  <si>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</si>
  <si>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</si>
  <si>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</si>
  <si>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</si>
  <si>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</si>
  <si>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</si>
  <si>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</si>
  <si>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</si>
  <si>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</si>
  <si>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</si>
  <si>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</si>
  <si>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</si>
  <si>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</si>
  <si>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</si>
  <si>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</si>
  <si>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</si>
  <si>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</si>
  <si>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</si>
  <si>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</si>
  <si>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</si>
  <si>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</si>
  <si>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</si>
  <si>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</si>
  <si>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</si>
  <si>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</si>
  <si>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</si>
  <si>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</si>
  <si>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</si>
  <si>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</si>
  <si>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</si>
  <si>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</si>
  <si>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</si>
  <si>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</si>
  <si>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</si>
  <si>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</si>
  <si>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</si>
  <si>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</si>
  <si>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</si>
  <si>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</si>
  <si>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</si>
  <si>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</si>
  <si>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</si>
  <si>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</si>
  <si>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</si>
  <si>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</si>
  <si>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</si>
  <si>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</si>
  <si>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</si>
  <si>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</si>
  <si>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</si>
  <si>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</si>
  <si>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</si>
  <si>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</si>
  <si>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</si>
  <si>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</si>
  <si>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</si>
  <si>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</si>
  <si>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</si>
  <si>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</si>
  <si>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</si>
  <si>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</si>
  <si>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</si>
  <si>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</si>
  <si>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</si>
  <si>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</si>
  <si>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</si>
  <si>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</si>
  <si>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</si>
  <si>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</si>
  <si>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</si>
  <si>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</si>
  <si>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</si>
  <si>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</si>
  <si>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</si>
  <si>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</si>
  <si>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</si>
  <si>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</si>
  <si>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</si>
  <si>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</si>
  <si>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</si>
  <si>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</si>
  <si>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</si>
  <si>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</si>
  <si>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</si>
  <si>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</si>
  <si>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</si>
  <si>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</si>
  <si>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</si>
  <si>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</si>
  <si>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</si>
  <si>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</si>
  <si>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</si>
  <si>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</si>
  <si>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</si>
  <si>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</si>
  <si>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</si>
  <si>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</si>
  <si>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</si>
  <si>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</si>
  <si>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</si>
  <si>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</si>
  <si>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</si>
  <si>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</si>
  <si>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</si>
  <si>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</si>
  <si>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</si>
  <si>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</si>
  <si>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</si>
  <si>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</si>
  <si>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</si>
  <si>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</si>
  <si>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</si>
  <si>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</si>
  <si>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</si>
  <si>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</si>
  <si>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</si>
  <si>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</si>
  <si>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</si>
  <si>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</si>
  <si>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</si>
  <si>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</si>
  <si>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</si>
  <si>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</si>
  <si>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</si>
  <si>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</si>
  <si>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</si>
  <si>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</si>
  <si>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</si>
  <si>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</si>
  <si>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</si>
  <si>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</si>
  <si>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</si>
  <si>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</si>
  <si>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</si>
  <si>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</si>
  <si>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</si>
  <si>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</si>
  <si>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</si>
  <si>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</si>
  <si>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</si>
  <si>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</si>
  <si>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</si>
  <si>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</si>
  <si>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</si>
  <si>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</si>
  <si>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</si>
  <si>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</si>
  <si>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</si>
  <si>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</si>
  <si>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</si>
  <si>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</si>
  <si>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</si>
  <si>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</si>
  <si>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</si>
  <si>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</si>
  <si>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</si>
  <si>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</si>
  <si>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</si>
  <si>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</si>
  <si>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</si>
  <si>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</si>
  <si>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</si>
  <si>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</si>
  <si>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</si>
  <si>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</si>
  <si>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</si>
  <si>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</si>
  <si>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</si>
  <si>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</si>
  <si>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</si>
  <si>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</si>
  <si>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</si>
  <si>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</si>
  <si>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</si>
  <si>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</si>
  <si>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</si>
  <si>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</si>
  <si>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</si>
  <si>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</si>
  <si>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</si>
  <si>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</si>
  <si>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</si>
  <si>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</si>
  <si>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</si>
  <si>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</si>
  <si>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</si>
  <si>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</si>
  <si>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</si>
  <si>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</si>
  <si>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</si>
  <si>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</si>
  <si>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</si>
  <si>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</si>
  <si>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</si>
  <si>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</si>
  <si>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</si>
  <si>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</si>
  <si>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</si>
  <si>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</si>
  <si>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</si>
  <si>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</si>
  <si>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</si>
  <si>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</si>
  <si>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</si>
  <si>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</si>
  <si>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</si>
  <si>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</si>
  <si>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</si>
  <si>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</si>
  <si>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</si>
  <si>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</si>
  <si>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</si>
  <si>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</si>
  <si>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</si>
  <si>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</si>
  <si>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</si>
  <si>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</si>
  <si>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</si>
  <si>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</si>
  <si>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</si>
  <si>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</si>
  <si>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</si>
  <si>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</si>
  <si>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</si>
  <si>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</si>
  <si>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</si>
  <si>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</si>
  <si>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</si>
  <si>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</si>
  <si>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</si>
  <si>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</si>
  <si>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</si>
  <si>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</si>
  <si>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</si>
  <si>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</si>
  <si>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</si>
  <si>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</si>
  <si>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</si>
  <si>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</si>
  <si>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</si>
  <si>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</si>
  <si>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</si>
  <si>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</si>
  <si>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</si>
  <si>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</si>
  <si>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</si>
  <si>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</si>
  <si>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</si>
  <si>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</si>
  <si>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</si>
  <si>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</si>
  <si>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</si>
  <si>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</si>
  <si>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</si>
  <si>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</si>
  <si>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</si>
  <si>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</si>
  <si>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</si>
  <si>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</si>
  <si>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</si>
  <si>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</si>
  <si>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</si>
  <si>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</si>
  <si>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</si>
  <si>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</si>
  <si>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</si>
  <si>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</si>
  <si>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</si>
  <si>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</si>
  <si>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</si>
  <si>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</si>
  <si>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</si>
  <si>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</si>
  <si>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</si>
  <si>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</si>
  <si>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</si>
  <si>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</si>
  <si>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</si>
  <si>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</si>
  <si>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</si>
  <si>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</si>
  <si>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</si>
  <si>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</si>
  <si>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</si>
  <si>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</si>
  <si>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</si>
  <si>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</si>
  <si>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</si>
  <si>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</si>
  <si>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</si>
  <si>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</si>
  <si>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</si>
  <si>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</si>
  <si>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</si>
  <si>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</si>
  <si>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</si>
  <si>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</si>
  <si>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</si>
  <si>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</si>
  <si>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</si>
  <si>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</si>
  <si>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</si>
  <si>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</si>
  <si>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</si>
  <si>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</si>
  <si>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</si>
  <si>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</si>
  <si>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</si>
  <si>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</si>
  <si>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</si>
  <si>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</si>
  <si>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</si>
  <si>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</si>
  <si>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</si>
  <si>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</si>
  <si>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</si>
  <si>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</si>
  <si>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</si>
  <si>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</si>
  <si>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</si>
  <si>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</si>
  <si>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</si>
  <si>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</si>
  <si>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</si>
  <si>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</si>
  <si>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</si>
  <si>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</si>
  <si>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</si>
  <si>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</si>
  <si>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</si>
  <si>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</si>
  <si>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</si>
  <si>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</si>
  <si>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</si>
  <si>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</si>
  <si>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</si>
  <si>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</si>
  <si>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</si>
  <si>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</si>
  <si>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</si>
  <si>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</si>
  <si>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</si>
  <si>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</si>
  <si>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</si>
  <si>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</si>
  <si>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</si>
  <si>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</si>
  <si>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</si>
  <si>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</si>
  <si>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</si>
  <si>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</si>
  <si>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</si>
  <si>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</si>
  <si>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</si>
  <si>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</si>
  <si>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</si>
  <si>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</si>
  <si>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</si>
  <si>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</si>
  <si>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</si>
  <si>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</si>
  <si>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</si>
  <si>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</si>
  <si>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</si>
  <si>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</si>
  <si>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</si>
  <si>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</si>
  <si>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</si>
  <si>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</si>
  <si>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</si>
  <si>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</si>
  <si>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</si>
  <si>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</si>
  <si>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</si>
  <si>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</si>
  <si>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</si>
  <si>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</si>
  <si>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</si>
  <si>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</si>
  <si>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</si>
  <si>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</si>
  <si>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</si>
  <si>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</si>
  <si>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</si>
  <si>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</si>
  <si>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</si>
  <si>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</si>
  <si>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</si>
  <si>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</si>
  <si>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</si>
  <si>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</si>
  <si>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</si>
  <si>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</si>
  <si>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</si>
  <si>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</si>
  <si>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</si>
  <si>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</si>
  <si>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</si>
  <si>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</si>
  <si>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</si>
  <si>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</si>
  <si>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</si>
  <si>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</si>
  <si>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</si>
  <si>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</si>
  <si>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</si>
  <si>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</si>
  <si>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</si>
  <si>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</si>
  <si>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</si>
  <si>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</si>
  <si>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</si>
  <si>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</si>
  <si>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</si>
  <si>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</si>
  <si>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</si>
  <si>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</si>
  <si>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</si>
  <si>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</si>
  <si>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</si>
  <si>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</si>
  <si>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</si>
  <si>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</si>
  <si>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</si>
  <si>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</si>
  <si>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</si>
  <si>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</si>
  <si>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</si>
  <si>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</si>
  <si>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</si>
  <si>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</si>
  <si>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</si>
  <si>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</si>
  <si>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</si>
  <si>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</si>
  <si>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</si>
  <si>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</si>
  <si>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</si>
  <si>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</si>
  <si>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</si>
  <si>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</si>
  <si>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</si>
  <si>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</si>
  <si>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</si>
  <si>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</si>
  <si>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</si>
  <si>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</si>
  <si>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</si>
  <si>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</si>
  <si>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</si>
  <si>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</si>
  <si>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</si>
  <si>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</si>
  <si>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</si>
  <si>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</si>
  <si>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</si>
  <si>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</si>
  <si>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</si>
  <si>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</si>
  <si>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</si>
  <si>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</si>
  <si>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</si>
  <si>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</si>
  <si>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</si>
  <si>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</si>
  <si>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</si>
  <si>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</si>
  <si>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</si>
  <si>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</si>
  <si>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</si>
  <si>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</si>
  <si>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</si>
  <si>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</si>
  <si>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</si>
  <si>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</si>
  <si>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</si>
  <si>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</si>
  <si>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</si>
  <si>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</si>
  <si>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</si>
  <si>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</si>
  <si>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</si>
  <si>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</si>
  <si>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</si>
  <si>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</si>
  <si>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</si>
  <si>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</si>
  <si>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</si>
  <si>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</si>
  <si>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</si>
  <si>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</si>
  <si>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</si>
  <si>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</si>
  <si>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</si>
  <si>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</si>
  <si>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</si>
  <si>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</si>
  <si>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</si>
  <si>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</si>
  <si>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</si>
  <si>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</si>
  <si>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</si>
  <si>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</si>
  <si>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</si>
  <si>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</si>
  <si>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</si>
  <si>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</si>
  <si>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</si>
  <si>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</si>
  <si>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</si>
  <si>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</si>
  <si>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</si>
  <si>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</si>
  <si>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</si>
  <si>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</si>
  <si>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</si>
  <si>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</si>
  <si>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</si>
  <si>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</si>
  <si>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</si>
  <si>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</si>
  <si>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</si>
  <si>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</si>
  <si>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</si>
  <si>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</si>
  <si>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</si>
  <si>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</si>
  <si>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</si>
  <si>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</si>
  <si>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</si>
  <si>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</si>
  <si>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</si>
  <si>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</si>
  <si>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</si>
  <si>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</si>
  <si>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</si>
  <si>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</si>
  <si>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</si>
  <si>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</si>
  <si>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</si>
  <si>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</si>
  <si>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</si>
  <si>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</si>
  <si>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</si>
  <si>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</si>
  <si>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</si>
  <si>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</si>
  <si>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</si>
  <si>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</si>
  <si>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</si>
  <si>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</si>
  <si>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</si>
  <si>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</si>
  <si>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</si>
  <si>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</si>
  <si>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</si>
  <si>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</si>
  <si>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</si>
  <si>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</si>
  <si>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</si>
  <si>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</si>
  <si>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</si>
  <si>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</si>
  <si>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</si>
  <si>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</si>
  <si>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</si>
  <si>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</si>
  <si>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</si>
  <si>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</si>
  <si>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</si>
  <si>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</si>
  <si>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</si>
  <si>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</si>
  <si>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</si>
  <si>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</si>
  <si>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</si>
  <si>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</si>
  <si>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</si>
  <si>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</si>
  <si>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</si>
  <si>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</si>
  <si>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</si>
  <si>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</si>
  <si>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</si>
  <si>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</si>
  <si>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</si>
  <si>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</si>
  <si>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</si>
  <si>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</si>
  <si>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</si>
  <si>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</si>
  <si>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</si>
  <si>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</si>
  <si>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</si>
  <si>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</si>
  <si>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</si>
  <si>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</si>
  <si>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</si>
  <si>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</si>
  <si>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</si>
  <si>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</si>
  <si>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</si>
  <si>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</si>
  <si>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</si>
  <si>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</si>
  <si>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</si>
  <si>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</si>
  <si>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</si>
  <si>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</si>
  <si>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</si>
  <si>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</si>
  <si>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</si>
  <si>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</si>
  <si>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</si>
  <si>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</si>
  <si>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</si>
  <si>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</si>
  <si>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</si>
  <si>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</si>
  <si>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</si>
  <si>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</si>
  <si>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</si>
  <si>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</si>
  <si>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</si>
  <si>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</si>
  <si>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</si>
  <si>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</si>
  <si>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</si>
  <si>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</si>
  <si>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</si>
  <si>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</si>
  <si>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</si>
  <si>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</si>
  <si>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</si>
  <si>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</si>
  <si>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</si>
  <si>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</si>
  <si>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</si>
  <si>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</si>
  <si>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</si>
  <si>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</si>
  <si>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</si>
  <si>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</si>
  <si>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</si>
  <si>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</si>
  <si>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</si>
  <si>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</si>
  <si>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</si>
  <si>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</si>
  <si>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</si>
  <si>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</si>
  <si>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</si>
  <si>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</si>
  <si>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</si>
  <si>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</si>
  <si>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</si>
  <si>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</si>
  <si>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</si>
  <si>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</si>
  <si>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</si>
  <si>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</si>
  <si>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</si>
  <si>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</si>
  <si>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</si>
  <si>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</si>
  <si>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</si>
  <si>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</si>
  <si>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</si>
  <si>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</si>
  <si>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</si>
  <si>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</si>
  <si>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</si>
  <si>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</si>
  <si>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</si>
  <si>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</si>
  <si>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</si>
  <si>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</si>
  <si>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</si>
  <si>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</si>
  <si>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</si>
  <si>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</si>
  <si>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</si>
  <si>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</si>
  <si>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</si>
  <si>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</si>
  <si>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</si>
  <si>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</si>
  <si>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</si>
  <si>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</si>
  <si>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</si>
  <si>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</si>
  <si>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</si>
  <si>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</si>
  <si>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</si>
  <si>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</si>
  <si>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</si>
  <si>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</si>
  <si>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</si>
  <si>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</si>
  <si>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</si>
  <si>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</si>
  <si>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</si>
  <si>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</si>
  <si>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</si>
  <si>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</si>
  <si>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</si>
  <si>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</si>
  <si>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</si>
  <si>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</si>
  <si>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</si>
  <si>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</si>
  <si>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</si>
  <si>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</si>
  <si>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</si>
  <si>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</si>
  <si>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</si>
  <si>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</si>
  <si>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</si>
  <si>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</si>
  <si>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</si>
  <si>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</si>
  <si>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</si>
  <si>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</si>
  <si>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</si>
  <si>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</si>
  <si>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</si>
  <si>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</si>
  <si>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</si>
  <si>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</si>
  <si>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</si>
  <si>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</si>
  <si>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</si>
  <si>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</si>
  <si>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</si>
  <si>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</si>
  <si>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</si>
  <si>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</si>
  <si>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</si>
  <si>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</si>
  <si>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</si>
  <si>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</si>
  <si>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</si>
  <si>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</si>
  <si>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</si>
  <si>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</si>
  <si>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</si>
  <si>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</si>
  <si>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</si>
  <si>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</si>
  <si>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</si>
  <si>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</si>
  <si>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</si>
  <si>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</si>
  <si>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</si>
  <si>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</si>
  <si>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</si>
  <si>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</si>
  <si>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</si>
  <si>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</si>
  <si>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</si>
  <si>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</si>
  <si>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</si>
  <si>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</si>
  <si>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</si>
  <si>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</si>
  <si>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</si>
  <si>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</si>
  <si>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</si>
  <si>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</si>
  <si>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</si>
  <si>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</si>
  <si>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</si>
  <si>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</si>
  <si>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</si>
  <si>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</si>
  <si>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</si>
  <si>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</si>
  <si>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</si>
  <si>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</si>
  <si>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</si>
  <si>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</si>
  <si>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</si>
  <si>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</si>
  <si>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</si>
  <si>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</si>
  <si>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</si>
  <si>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</si>
  <si>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</si>
  <si>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</si>
  <si>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</si>
  <si>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</si>
  <si>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</si>
  <si>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</si>
  <si>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</si>
  <si>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</si>
  <si>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</si>
  <si>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</si>
  <si>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</si>
  <si>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</si>
  <si>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</si>
  <si>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</si>
  <si>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</si>
  <si>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</si>
  <si>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</si>
  <si>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</si>
  <si>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</si>
  <si>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</si>
  <si>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</si>
  <si>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</si>
  <si>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</si>
  <si>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</si>
  <si>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</si>
  <si>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</si>
  <si>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</si>
  <si>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</si>
  <si>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</si>
  <si>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</si>
  <si>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</si>
  <si>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</si>
  <si>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</si>
  <si>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</si>
  <si>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</si>
  <si>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</si>
  <si>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</si>
  <si>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</si>
  <si>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</si>
  <si>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</si>
  <si>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</si>
  <si>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</si>
  <si>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</si>
  <si>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</si>
  <si>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</si>
  <si>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</si>
  <si>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</si>
  <si>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</si>
  <si>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</si>
  <si>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</si>
  <si>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</si>
  <si>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</si>
  <si>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</si>
  <si>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</si>
  <si>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</si>
  <si>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</si>
  <si>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</si>
  <si>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</si>
  <si>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</si>
  <si>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</si>
  <si>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</si>
  <si>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</si>
  <si>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</si>
  <si>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</si>
  <si>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</si>
  <si>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</si>
  <si>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</si>
  <si>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</si>
  <si>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</si>
  <si>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</si>
  <si>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</si>
  <si>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</si>
  <si>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</si>
  <si>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</si>
  <si>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</si>
  <si>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</si>
  <si>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</si>
  <si>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</si>
  <si>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</si>
  <si>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</si>
  <si>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</si>
  <si>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</si>
  <si>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</si>
  <si>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</si>
  <si>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</si>
  <si>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</si>
  <si>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</si>
  <si>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</si>
  <si>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</si>
  <si>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</si>
  <si>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</si>
  <si>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</si>
  <si>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</si>
  <si>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</si>
  <si>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</si>
  <si>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</si>
  <si>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</si>
  <si>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</si>
  <si>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</si>
  <si>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</si>
  <si>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</si>
  <si>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</si>
  <si>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</si>
  <si>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</si>
  <si>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</si>
  <si>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</si>
  <si>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</si>
  <si>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</si>
  <si>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</si>
  <si>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</si>
  <si>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</si>
  <si>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</si>
  <si>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</si>
  <si>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</si>
  <si>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</si>
  <si>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</si>
  <si>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</si>
  <si>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</si>
  <si>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</si>
  <si>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</si>
  <si>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</si>
  <si>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</si>
  <si>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</si>
  <si>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</si>
  <si>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</si>
  <si>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</si>
  <si>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</si>
  <si>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</si>
  <si>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</si>
  <si>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</si>
  <si>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</si>
  <si>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</si>
  <si>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</si>
  <si>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</si>
  <si>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</si>
  <si>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</si>
  <si>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</si>
  <si>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</si>
  <si>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</si>
  <si>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</si>
  <si>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</si>
  <si>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</si>
  <si>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</si>
  <si>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</si>
  <si>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</si>
  <si>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</si>
  <si>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</si>
  <si>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</si>
  <si>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</si>
  <si>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</si>
  <si>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</si>
  <si>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</si>
  <si>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</si>
  <si>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</si>
  <si>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</si>
  <si>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</si>
  <si>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</si>
  <si>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</si>
  <si>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</si>
  <si>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</si>
  <si>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</si>
  <si>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</si>
  <si>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</si>
  <si>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</si>
  <si>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</si>
  <si>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</si>
  <si>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</si>
  <si>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</si>
  <si>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</si>
  <si>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</si>
  <si>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</si>
  <si>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</si>
  <si>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</si>
  <si>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</si>
  <si>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</si>
  <si>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</si>
  <si>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</si>
  <si>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</si>
  <si>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</si>
  <si>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</si>
  <si>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</si>
  <si>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</si>
  <si>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</si>
  <si>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</si>
  <si>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</si>
  <si>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</si>
  <si>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</si>
  <si>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</si>
  <si>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</si>
  <si>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</si>
  <si>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</si>
  <si>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</si>
  <si>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</si>
  <si>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</si>
  <si>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</si>
  <si>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</si>
  <si>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</si>
  <si>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</si>
  <si>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</si>
  <si>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</si>
  <si>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</si>
  <si>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</si>
  <si>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</si>
  <si>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</si>
  <si>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</si>
  <si>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</si>
  <si>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</si>
  <si>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</si>
  <si>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</si>
  <si>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</si>
  <si>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</si>
  <si>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</si>
  <si>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</si>
  <si>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</si>
  <si>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</si>
  <si>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</si>
  <si>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</si>
  <si>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</si>
  <si>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</si>
  <si>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</si>
  <si>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</si>
  <si>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</si>
  <si>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</si>
  <si>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</si>
  <si>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</si>
  <si>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</si>
  <si>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</si>
  <si>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</si>
  <si>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</si>
  <si>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</si>
  <si>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</si>
  <si>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</si>
  <si>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</si>
  <si>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</si>
  <si>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</si>
  <si>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</si>
  <si>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</si>
  <si>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</si>
  <si>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</si>
  <si>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</si>
  <si>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</si>
  <si>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</si>
  <si>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</si>
  <si>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</si>
  <si>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</si>
  <si>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</si>
  <si>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</si>
  <si>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</si>
  <si>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</si>
  <si>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</si>
  <si>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</si>
  <si>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</si>
  <si>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</si>
  <si>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</si>
  <si>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</si>
  <si>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</si>
  <si>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</si>
  <si>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</si>
  <si>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</si>
  <si>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</si>
  <si>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</si>
  <si>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</si>
  <si>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</si>
  <si>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</si>
  <si>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</si>
  <si>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</si>
  <si>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</si>
  <si>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</si>
  <si>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</si>
  <si>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</si>
  <si>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</si>
  <si>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</si>
  <si>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</si>
  <si>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</si>
  <si>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</si>
  <si>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</si>
  <si>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</si>
  <si>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</si>
  <si>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</si>
  <si>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</si>
  <si>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</si>
  <si>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</si>
  <si>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</si>
  <si>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</si>
  <si>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</si>
  <si>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</si>
  <si>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</si>
  <si>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</si>
  <si>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</si>
  <si>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</si>
  <si>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</si>
  <si>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</si>
  <si>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</si>
  <si>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</si>
  <si>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</si>
  <si>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</si>
  <si>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</si>
  <si>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</si>
  <si>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</si>
  <si>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</si>
  <si>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</si>
  <si>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</si>
  <si>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</si>
  <si>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</si>
  <si>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</si>
  <si>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</si>
  <si>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</si>
  <si>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</si>
  <si>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</si>
  <si>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</si>
  <si>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</si>
  <si>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</si>
  <si>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</si>
  <si>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</si>
  <si>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</si>
  <si>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</si>
  <si>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</si>
  <si>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</si>
  <si>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</si>
  <si>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</si>
  <si>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</si>
  <si>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</si>
  <si>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</si>
  <si>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</si>
  <si>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</si>
  <si>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</si>
  <si>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</si>
  <si>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</si>
  <si>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</si>
  <si>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</si>
  <si>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</si>
  <si>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</si>
  <si>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</si>
  <si>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</si>
  <si>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</si>
  <si>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</si>
  <si>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</si>
  <si>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</si>
  <si>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</si>
  <si>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</si>
  <si>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</si>
  <si>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</si>
  <si>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</si>
  <si>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</si>
  <si>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</si>
  <si>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</si>
  <si>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</si>
  <si>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</si>
  <si>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</si>
  <si>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</si>
  <si>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</si>
  <si>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</si>
  <si>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</si>
  <si>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</si>
  <si>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</si>
  <si>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</si>
  <si>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</si>
  <si>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</si>
  <si>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</si>
  <si>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</si>
  <si>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</si>
  <si>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</si>
  <si>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</si>
  <si>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</si>
  <si>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</si>
  <si>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</si>
  <si>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</si>
  <si>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</si>
  <si>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</si>
  <si>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</si>
  <si>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</si>
  <si>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</si>
  <si>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</si>
  <si>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</si>
  <si>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</si>
  <si>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</si>
  <si>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</si>
  <si>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</si>
  <si>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</si>
  <si>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</si>
  <si>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</si>
  <si>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</si>
  <si>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</si>
  <si>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</si>
  <si>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</si>
  <si>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</si>
  <si>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</si>
  <si>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</si>
  <si>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</si>
  <si>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</si>
  <si>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</si>
  <si>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</si>
  <si>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</si>
  <si>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</si>
  <si>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</si>
  <si>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</si>
  <si>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</si>
  <si>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</si>
  <si>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</si>
  <si>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</si>
  <si>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</si>
  <si>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</si>
  <si>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</si>
  <si>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</si>
  <si>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</si>
  <si>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</si>
  <si>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</si>
  <si>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</si>
  <si>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</si>
  <si>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</si>
  <si>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</si>
  <si>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</si>
  <si>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</si>
  <si>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</si>
  <si>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</si>
  <si>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</si>
  <si>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</si>
  <si>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</si>
  <si>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</si>
  <si>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</si>
  <si>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</si>
  <si>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</si>
  <si>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</si>
  <si>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</si>
  <si>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</si>
  <si>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</si>
  <si>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</si>
  <si>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</si>
  <si>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</si>
  <si>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</si>
  <si>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</si>
  <si>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</si>
  <si>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</si>
  <si>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</si>
  <si>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</si>
  <si>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</si>
  <si>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</si>
  <si>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</si>
  <si>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</si>
  <si>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</si>
  <si>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</si>
  <si>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</si>
  <si>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</si>
  <si>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</si>
  <si>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</si>
  <si>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</si>
  <si>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</si>
  <si>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</si>
  <si>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</si>
  <si>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</si>
  <si>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</si>
  <si>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</si>
  <si>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</si>
  <si>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</si>
  <si>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</si>
  <si>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</si>
  <si>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</si>
  <si>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</si>
  <si>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</si>
  <si>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</si>
  <si>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</si>
  <si>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</si>
  <si>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</si>
  <si>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</si>
  <si>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</si>
  <si>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</si>
  <si>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</si>
  <si>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</si>
  <si>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</si>
  <si>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</si>
  <si>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</si>
  <si>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</si>
  <si>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</si>
  <si>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</si>
  <si>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</si>
  <si>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</si>
  <si>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</si>
  <si>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</si>
  <si>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</si>
  <si>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</si>
  <si>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</si>
  <si>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</si>
  <si>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</si>
  <si>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</si>
  <si>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</si>
  <si>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</si>
  <si>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</si>
  <si>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</si>
  <si>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</si>
  <si>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</si>
  <si>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</si>
  <si>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</si>
  <si>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</si>
  <si>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</si>
  <si>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</si>
  <si>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</si>
  <si>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</si>
  <si>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</si>
  <si>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</si>
  <si>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</si>
  <si>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</si>
  <si>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</si>
  <si>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</si>
  <si>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</si>
  <si>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</si>
  <si>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</si>
  <si>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</si>
  <si>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</si>
  <si>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</si>
  <si>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</si>
  <si>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</si>
  <si>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</si>
  <si>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</si>
  <si>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</si>
  <si>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</si>
  <si>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</si>
  <si>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</si>
  <si>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</si>
  <si>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</si>
  <si>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</si>
  <si>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</si>
  <si>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</si>
  <si>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</si>
  <si>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</si>
  <si>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</si>
  <si>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</si>
  <si>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</si>
  <si>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</si>
  <si>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</si>
  <si>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</si>
  <si>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</si>
  <si>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</si>
  <si>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</si>
  <si>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</si>
  <si>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</si>
  <si>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</si>
  <si>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</si>
  <si>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</si>
  <si>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</si>
  <si>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</si>
  <si>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</si>
  <si>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</si>
  <si>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</si>
  <si>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</si>
  <si>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</si>
  <si>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</si>
  <si>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</si>
  <si>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</si>
  <si>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</si>
  <si>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</si>
  <si>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</si>
  <si>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</si>
  <si>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</si>
  <si>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</si>
  <si>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</si>
  <si>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</si>
  <si>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</si>
  <si>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</si>
  <si>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</si>
  <si>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</si>
  <si>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</si>
  <si>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</si>
  <si>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</si>
  <si>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</si>
  <si>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</si>
  <si>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</si>
  <si>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</si>
  <si>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</si>
  <si>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</si>
  <si>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</si>
  <si>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</si>
  <si>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</si>
  <si>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</si>
  <si>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</si>
  <si>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</si>
  <si>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</si>
  <si>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</si>
  <si>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</si>
  <si>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</si>
  <si>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</si>
  <si>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</si>
  <si>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</si>
  <si>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</si>
  <si>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</si>
  <si>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</si>
  <si>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</si>
  <si>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</si>
  <si>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</si>
  <si>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</si>
  <si>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</si>
  <si>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</si>
  <si>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</si>
  <si>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</si>
  <si>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</si>
  <si>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</si>
  <si>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</si>
  <si>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</si>
  <si>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</si>
  <si>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</si>
  <si>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</si>
  <si>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</si>
  <si>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</si>
  <si>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</si>
  <si>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</si>
  <si>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</si>
  <si>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</si>
  <si>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</si>
  <si>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</si>
  <si>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</si>
  <si>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</si>
  <si>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</si>
  <si>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</si>
  <si>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</si>
  <si>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</si>
  <si>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</si>
  <si>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</si>
  <si>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</si>
  <si>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</si>
  <si>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</si>
  <si>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</si>
  <si>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</si>
  <si>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</si>
  <si>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</si>
  <si>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</si>
  <si>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</si>
  <si>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</si>
  <si>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</si>
  <si>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</si>
  <si>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</si>
  <si>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</si>
  <si>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</si>
  <si>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</si>
  <si>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</si>
  <si>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</si>
  <si>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</si>
  <si>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</si>
  <si>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</si>
  <si>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</si>
  <si>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</si>
  <si>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</si>
  <si>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</si>
  <si>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</si>
  <si>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</si>
  <si>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</si>
  <si>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</si>
  <si>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</si>
  <si>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</si>
  <si>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</si>
  <si>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</si>
  <si>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</si>
  <si>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</si>
  <si>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</si>
  <si>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</si>
  <si>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</si>
  <si>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</si>
  <si>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</si>
  <si>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</si>
  <si>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</si>
  <si>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</si>
  <si>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</si>
  <si>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</si>
  <si>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</si>
  <si>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</si>
  <si>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</si>
  <si>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</si>
  <si>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</si>
  <si>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</si>
  <si>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</si>
  <si>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</si>
  <si>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</si>
  <si>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</si>
  <si>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</si>
  <si>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</si>
  <si>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</si>
  <si>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</si>
  <si>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</si>
  <si>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</si>
  <si>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</si>
  <si>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</si>
  <si>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</si>
  <si>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</si>
  <si>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</si>
  <si>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</si>
  <si>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</si>
  <si>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</si>
  <si>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</si>
  <si>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</si>
  <si>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</si>
  <si>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</si>
  <si>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</si>
  <si>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</si>
  <si>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</si>
  <si>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</si>
  <si>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</si>
  <si>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</si>
  <si>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</si>
  <si>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</si>
  <si>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</si>
  <si>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</si>
  <si>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</si>
  <si>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</si>
  <si>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</si>
  <si>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</si>
  <si>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</si>
  <si>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</si>
  <si>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</si>
  <si>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</si>
  <si>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</si>
  <si>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</si>
  <si>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</si>
  <si>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</si>
  <si>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</si>
  <si>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</si>
  <si>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</si>
  <si>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</si>
  <si>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</si>
  <si>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</si>
  <si>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</si>
  <si>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</si>
  <si>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</si>
  <si>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</si>
  <si>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</si>
  <si>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</si>
  <si>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</si>
  <si>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</si>
  <si>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</si>
  <si>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</si>
  <si>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</si>
  <si>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</si>
  <si>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</si>
  <si>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</si>
  <si>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</si>
  <si>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</si>
  <si>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</si>
  <si>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</si>
  <si>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</si>
  <si>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</si>
  <si>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</si>
  <si>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</si>
  <si>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</si>
  <si>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</si>
  <si>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</si>
  <si>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</si>
  <si>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</si>
  <si>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</si>
  <si>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</si>
  <si>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</si>
  <si>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</si>
  <si>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</si>
  <si>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</si>
  <si>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</si>
  <si>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</si>
  <si>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</si>
  <si>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</si>
  <si>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</si>
  <si>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</si>
  <si>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</si>
  <si>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</si>
  <si>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</si>
  <si>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</si>
  <si>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</si>
  <si>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</si>
  <si>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</si>
  <si>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</si>
  <si>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</si>
  <si>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</si>
  <si>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</si>
  <si>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</si>
  <si>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</si>
  <si>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</si>
  <si>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</si>
  <si>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</si>
  <si>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</si>
  <si>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</si>
  <si>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</si>
  <si>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</si>
  <si>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</si>
  <si>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</si>
  <si>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</si>
  <si>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</si>
  <si>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</si>
  <si>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</si>
  <si>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</si>
  <si>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</si>
  <si>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</si>
  <si>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</si>
  <si>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</si>
  <si>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</si>
  <si>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</si>
  <si>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</si>
  <si>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</si>
  <si>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</si>
  <si>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</si>
  <si>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</si>
  <si>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</si>
  <si>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</si>
  <si>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</si>
  <si>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</si>
  <si>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</si>
  <si>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</si>
  <si>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</si>
  <si>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</si>
  <si>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</si>
  <si>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</si>
  <si>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</si>
  <si>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</si>
  <si>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</si>
  <si>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</si>
  <si>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</si>
  <si>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</si>
  <si>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</si>
  <si>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</si>
  <si>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</si>
  <si>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</si>
  <si>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</si>
  <si>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</si>
  <si>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</si>
  <si>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</si>
  <si>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</si>
  <si>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</si>
  <si>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</si>
  <si>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</si>
  <si>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</si>
  <si>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</si>
  <si>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</si>
  <si>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</si>
  <si>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</si>
  <si>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</si>
  <si>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</si>
  <si>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</si>
  <si>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</si>
  <si>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</si>
  <si>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</si>
  <si>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</si>
  <si>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</si>
  <si>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</si>
  <si>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</si>
  <si>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</si>
  <si>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</si>
  <si>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</si>
  <si>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</si>
  <si>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</si>
  <si>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</si>
  <si>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</si>
  <si>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</si>
  <si>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</si>
  <si>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</si>
  <si>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</si>
  <si>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</si>
  <si>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</si>
  <si>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</si>
  <si>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</si>
  <si>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</si>
  <si>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</si>
  <si>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</si>
  <si>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</si>
  <si>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</si>
  <si>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</si>
  <si>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</si>
  <si>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</si>
  <si>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</si>
  <si>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</si>
  <si>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</si>
  <si>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</si>
  <si>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</si>
  <si>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</si>
  <si>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</si>
  <si>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</si>
  <si>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</si>
  <si>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</si>
  <si>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</si>
  <si>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</si>
  <si>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</si>
  <si>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</si>
  <si>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</si>
  <si>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</si>
  <si>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</si>
  <si>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</si>
  <si>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</si>
  <si>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</si>
  <si>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</si>
  <si>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</si>
  <si>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</si>
  <si>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</si>
  <si>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</si>
  <si>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</si>
  <si>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</si>
  <si>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</si>
  <si>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</si>
  <si>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</si>
  <si>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</si>
  <si>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</si>
  <si>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</si>
  <si>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</si>
  <si>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</si>
  <si>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</si>
  <si>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</si>
  <si>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</si>
  <si>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</si>
  <si>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</si>
  <si>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</si>
  <si>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</si>
  <si>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</si>
  <si>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</si>
  <si>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</si>
  <si>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</si>
  <si>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</si>
  <si>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</si>
  <si>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</si>
  <si>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</si>
  <si>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</si>
  <si>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</si>
  <si>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</si>
  <si>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</si>
  <si>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</si>
  <si>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</si>
  <si>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</si>
  <si>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</si>
  <si>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</si>
  <si>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</si>
  <si>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</si>
  <si>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</si>
  <si>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</si>
  <si>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</si>
  <si>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</si>
  <si>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</si>
  <si>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</si>
  <si>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</si>
  <si>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</si>
  <si>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</si>
  <si>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</si>
  <si>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</si>
  <si>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</si>
  <si>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</si>
  <si>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</si>
  <si>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</si>
  <si>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</si>
  <si>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</si>
  <si>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</si>
  <si>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</si>
  <si>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</si>
  <si>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</si>
  <si>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</si>
  <si>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</si>
  <si>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</si>
  <si>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</si>
  <si>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</si>
  <si>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</si>
  <si>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</si>
  <si>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</si>
  <si>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</si>
  <si>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</si>
  <si>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</si>
  <si>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</si>
  <si>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</si>
  <si>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</si>
  <si>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</si>
  <si>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</si>
  <si>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</si>
  <si>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</si>
  <si>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</si>
  <si>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</si>
  <si>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</si>
  <si>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</si>
  <si>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</si>
  <si>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</si>
  <si>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</si>
  <si>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</si>
  <si>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</si>
  <si>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</si>
  <si>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</si>
  <si>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</si>
  <si>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</si>
  <si>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</si>
  <si>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</si>
  <si>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</si>
  <si>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</si>
  <si>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</si>
  <si>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</si>
  <si>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</si>
  <si>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</si>
  <si>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</si>
  <si>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</si>
  <si>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</si>
  <si>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</si>
  <si>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</si>
  <si>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</si>
  <si>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</si>
  <si>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</si>
  <si>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</si>
  <si>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</si>
  <si>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</si>
  <si>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</si>
  <si>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</si>
  <si>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</si>
  <si>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</si>
  <si>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</si>
  <si>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</si>
  <si>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</si>
  <si>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</si>
  <si>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</si>
  <si>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</si>
  <si>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</si>
  <si>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</si>
  <si>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</si>
  <si>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</si>
  <si>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</si>
  <si>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</si>
  <si>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</si>
  <si>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</si>
  <si>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</si>
  <si>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</si>
  <si>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</si>
  <si>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</si>
  <si>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</si>
  <si>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</si>
  <si>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</si>
  <si>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</si>
  <si>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</si>
  <si>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</si>
  <si>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</si>
  <si>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</si>
  <si>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</si>
  <si>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</si>
  <si>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</si>
  <si>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</si>
  <si>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</si>
  <si>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</si>
  <si>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</si>
  <si>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</si>
  <si>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</si>
  <si>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</si>
  <si>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</si>
  <si>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</si>
  <si>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</si>
  <si>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</si>
  <si>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</si>
  <si>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</si>
  <si>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</si>
  <si>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</si>
  <si>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</si>
  <si>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</si>
  <si>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</si>
  <si>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</si>
  <si>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</si>
  <si>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</si>
  <si>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</si>
  <si>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</si>
  <si>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</si>
  <si>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</si>
  <si>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</si>
  <si>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</si>
  <si>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</si>
  <si>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</si>
  <si>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</si>
  <si>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</si>
  <si>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</si>
  <si>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</si>
  <si>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</si>
  <si>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</si>
  <si>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</si>
  <si>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</si>
  <si>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</si>
  <si>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</si>
  <si>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</si>
  <si>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</si>
  <si>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</si>
  <si>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</si>
  <si>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</si>
  <si>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</si>
  <si>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</si>
  <si>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</si>
  <si>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</si>
  <si>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</si>
  <si>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</si>
  <si>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</si>
  <si>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</si>
  <si>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</si>
  <si>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</si>
  <si>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</si>
  <si>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</si>
  <si>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</si>
  <si>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</si>
  <si>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</si>
  <si>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</si>
  <si>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</si>
  <si>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</si>
  <si>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</si>
  <si>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</si>
  <si>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</si>
  <si>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</si>
  <si>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</si>
  <si>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</si>
  <si>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</si>
  <si>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</si>
  <si>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</si>
  <si>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</si>
  <si>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</si>
  <si>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</si>
  <si>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</si>
  <si>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</si>
  <si>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</si>
  <si>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</si>
  <si>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</si>
  <si>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</si>
  <si>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</si>
  <si>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</si>
  <si>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</si>
  <si>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</si>
  <si>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</si>
  <si>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</si>
  <si>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</si>
  <si>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</si>
  <si>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</si>
  <si>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</si>
  <si>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</si>
  <si>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</si>
  <si>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</si>
  <si>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</si>
  <si>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</si>
  <si>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</si>
  <si>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</si>
  <si>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</si>
  <si>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</si>
  <si>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</si>
  <si>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</si>
  <si>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</si>
  <si>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</si>
  <si>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</si>
  <si>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</si>
  <si>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</si>
  <si>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</si>
  <si>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</si>
  <si>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</si>
  <si>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</si>
  <si>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</si>
  <si>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</si>
  <si>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</si>
  <si>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</si>
  <si>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</si>
  <si>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</si>
  <si>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</si>
  <si>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</si>
  <si>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</si>
  <si>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</si>
  <si>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</si>
  <si>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</si>
  <si>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</si>
  <si>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</si>
  <si>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</si>
  <si>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</si>
  <si>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</si>
  <si>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</si>
  <si>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</si>
  <si>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</si>
  <si>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</si>
  <si>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</si>
  <si>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</si>
  <si>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</si>
  <si>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</si>
  <si>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</si>
  <si>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</si>
  <si>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</si>
  <si>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</si>
  <si>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</si>
  <si>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</si>
  <si>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</si>
  <si>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</si>
  <si>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</si>
  <si>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</si>
  <si>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</si>
  <si>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</si>
  <si>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</si>
  <si>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</si>
  <si>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</si>
  <si>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</si>
  <si>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</si>
  <si>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</si>
  <si>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</si>
  <si>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</si>
  <si>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</si>
  <si>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</si>
  <si>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</si>
  <si>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</si>
  <si>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</si>
  <si>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</si>
  <si>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</si>
  <si>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</si>
  <si>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</si>
  <si>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</si>
  <si>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</si>
  <si>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</si>
  <si>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</si>
  <si>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</si>
  <si>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</si>
  <si>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</si>
  <si>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</si>
  <si>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</si>
  <si>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</si>
  <si>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</si>
  <si>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</si>
  <si>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</si>
  <si>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</si>
  <si>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</si>
  <si>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</si>
  <si>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</si>
  <si>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</si>
  <si>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</si>
  <si>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</si>
  <si>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</si>
  <si>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</si>
  <si>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</si>
  <si>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</si>
  <si>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</si>
  <si>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</si>
  <si>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</si>
  <si>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</si>
  <si>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</si>
  <si>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</si>
  <si>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</si>
  <si>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</si>
  <si>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</si>
  <si>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</si>
  <si>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</si>
  <si>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</si>
  <si>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</si>
  <si>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</si>
  <si>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</si>
  <si>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</si>
  <si>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</si>
  <si>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</si>
  <si>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</si>
  <si>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</si>
  <si>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</si>
  <si>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</si>
  <si>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</si>
  <si>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</si>
  <si>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</si>
  <si>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</si>
  <si>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</si>
  <si>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</si>
  <si>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</si>
  <si>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</si>
  <si>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</si>
  <si>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</si>
  <si>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</si>
  <si>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</si>
  <si>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</si>
  <si>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</si>
  <si>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</si>
  <si>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</si>
  <si>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</si>
  <si>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</si>
  <si>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</si>
  <si>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</si>
  <si>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</si>
  <si>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</si>
  <si>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</si>
  <si>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</si>
  <si>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</si>
  <si>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</si>
  <si>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</si>
  <si>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</si>
  <si>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</si>
  <si>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</si>
  <si>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</si>
  <si>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</si>
  <si>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</si>
  <si>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</si>
  <si>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</si>
  <si>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</si>
  <si>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</si>
  <si>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</si>
  <si>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</si>
  <si>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</si>
  <si>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</si>
  <si>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</si>
  <si>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</si>
  <si>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</si>
  <si>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</si>
  <si>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</si>
  <si>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</si>
  <si>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</si>
  <si>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</si>
  <si>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</si>
  <si>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</si>
  <si>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</si>
  <si>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</si>
  <si>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</si>
  <si>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</si>
  <si>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</si>
  <si>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</si>
  <si>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</si>
  <si>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</si>
  <si>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</si>
  <si>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</si>
  <si>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</si>
  <si>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</si>
  <si>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</si>
  <si>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</si>
  <si>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</si>
  <si>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</si>
  <si>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</si>
  <si>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</si>
  <si>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</si>
  <si>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</si>
  <si>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</si>
  <si>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</si>
  <si>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</si>
  <si>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</si>
  <si>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</si>
  <si>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</si>
  <si>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</si>
  <si>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</si>
  <si>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</si>
  <si>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</si>
  <si>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</si>
  <si>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</si>
  <si>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</si>
  <si>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</si>
  <si>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</si>
  <si>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</si>
  <si>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</si>
  <si>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</si>
  <si>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</si>
  <si>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</si>
  <si>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</si>
  <si>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</si>
  <si>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</si>
  <si>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</si>
  <si>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</si>
  <si>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</si>
  <si>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</si>
  <si>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</si>
  <si>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</si>
  <si>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</si>
  <si>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</si>
  <si>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</si>
  <si>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</si>
  <si>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</si>
  <si>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</si>
  <si>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</si>
  <si>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</si>
  <si>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</si>
  <si>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</si>
  <si>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</si>
  <si>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</si>
  <si>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</si>
  <si>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</si>
  <si>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</si>
  <si>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</si>
  <si>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</si>
  <si>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</si>
  <si>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</si>
  <si>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</si>
  <si>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</si>
  <si>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</si>
  <si>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</si>
  <si>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</si>
  <si>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</si>
  <si>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</si>
  <si>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</si>
  <si>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</si>
  <si>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</si>
  <si>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</si>
  <si>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</si>
  <si>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</si>
  <si>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</si>
  <si>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</si>
  <si>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</si>
  <si>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</si>
  <si>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</si>
  <si>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</si>
  <si>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</si>
  <si>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</si>
  <si>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</si>
  <si>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</si>
  <si>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</si>
  <si>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</si>
  <si>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</si>
  <si>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</si>
  <si>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</si>
  <si>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</si>
  <si>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</si>
  <si>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</si>
  <si>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</si>
  <si>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</si>
  <si>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</si>
  <si>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</si>
  <si>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</si>
  <si>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</si>
  <si>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</si>
  <si>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</si>
  <si>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</si>
  <si>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</si>
  <si>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</si>
  <si>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</si>
  <si>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</si>
  <si>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</si>
  <si>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</si>
  <si>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</si>
  <si>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</si>
  <si>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</si>
  <si>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</si>
  <si>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</si>
  <si>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</si>
  <si>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</si>
  <si>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</si>
  <si>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</si>
  <si>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</si>
  <si>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</si>
  <si>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</si>
  <si>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</si>
  <si>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</si>
  <si>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</si>
  <si>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</si>
  <si>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</si>
  <si>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</si>
  <si>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</si>
  <si>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</si>
  <si>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</si>
  <si>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</si>
  <si>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</si>
  <si>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</si>
  <si>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</si>
  <si>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</si>
  <si>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</si>
  <si>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</si>
  <si>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</si>
  <si>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</si>
  <si>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</si>
  <si>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</si>
  <si>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</si>
  <si>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</si>
  <si>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</si>
  <si>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</si>
  <si>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</si>
  <si>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</si>
  <si>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</si>
  <si>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</si>
  <si>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</si>
  <si>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</si>
  <si>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</si>
  <si>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</si>
  <si>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</si>
  <si>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</si>
  <si>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</si>
  <si>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</si>
  <si>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</si>
  <si>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</si>
  <si>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</si>
  <si>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</si>
  <si>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</si>
  <si>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</si>
  <si>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</si>
  <si>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</si>
  <si>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</si>
  <si>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</si>
  <si>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</si>
  <si>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</si>
  <si>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</si>
  <si>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</si>
  <si>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</si>
  <si>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</si>
  <si>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</si>
  <si>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</si>
  <si>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</si>
  <si>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</si>
  <si>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</si>
  <si>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</si>
  <si>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</si>
  <si>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</si>
  <si>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</si>
  <si>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</si>
  <si>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</si>
  <si>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</si>
  <si>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</si>
  <si>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</si>
  <si>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</si>
  <si>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</si>
  <si>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</si>
  <si>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</si>
  <si>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</si>
  <si>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</si>
  <si>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</si>
  <si>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</si>
  <si>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</si>
  <si>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</si>
  <si>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</si>
  <si>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</si>
  <si>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</si>
  <si>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</si>
  <si>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</si>
  <si>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</si>
  <si>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</si>
  <si>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</si>
  <si>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</si>
  <si>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</si>
  <si>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</si>
  <si>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</si>
  <si>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</si>
  <si>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</si>
  <si>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</si>
  <si>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</si>
  <si>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</si>
  <si>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</si>
  <si>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</si>
  <si>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</si>
  <si>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</si>
  <si>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</si>
  <si>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</si>
  <si>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</si>
  <si>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</si>
  <si>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</si>
  <si>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</si>
  <si>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</si>
  <si>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</si>
  <si>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</si>
  <si>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</si>
  <si>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</si>
  <si>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</si>
  <si>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</si>
  <si>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</si>
  <si>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</si>
  <si>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</si>
  <si>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</si>
  <si>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</si>
  <si>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</si>
  <si>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</si>
  <si>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</si>
  <si>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</si>
  <si>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</si>
  <si>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</si>
  <si>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</si>
  <si>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</si>
  <si>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</si>
  <si>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</si>
  <si>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</si>
  <si>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</si>
  <si>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</si>
  <si>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</si>
  <si>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</si>
  <si>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</si>
  <si>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</si>
  <si>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</si>
  <si>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</si>
  <si>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</si>
  <si>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</si>
  <si>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</si>
  <si>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</si>
  <si>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</si>
  <si>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</si>
  <si>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</si>
  <si>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</si>
  <si>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</si>
  <si>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</si>
  <si>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</si>
  <si>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</si>
  <si>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</si>
  <si>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</si>
  <si>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</si>
  <si>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</si>
  <si>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</si>
  <si>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</si>
  <si>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</si>
  <si>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</si>
  <si>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</si>
  <si>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</si>
  <si>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</si>
  <si>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</si>
  <si>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</si>
  <si>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</si>
  <si>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</si>
  <si>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</si>
  <si>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</si>
  <si>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</si>
  <si>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</si>
  <si>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</si>
  <si>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</si>
  <si>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</si>
  <si>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</si>
  <si>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</si>
  <si>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</si>
  <si>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</si>
  <si>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</si>
  <si>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</si>
  <si>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</si>
  <si>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</si>
  <si>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</si>
  <si>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</si>
  <si>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</si>
  <si>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</si>
  <si>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</si>
  <si>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</si>
  <si>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</si>
  <si>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</si>
  <si>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</si>
  <si>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</si>
  <si>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</si>
  <si>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</si>
  <si>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</si>
  <si>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</si>
  <si>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</si>
  <si>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</si>
  <si>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</si>
  <si>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</si>
  <si>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</si>
  <si>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</si>
  <si>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</si>
  <si>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</si>
  <si>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</si>
  <si>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</si>
  <si>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</si>
  <si>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</si>
  <si>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</si>
  <si>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</si>
  <si>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</si>
  <si>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</si>
  <si>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</si>
  <si>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</si>
  <si>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</si>
  <si>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</si>
  <si>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</si>
  <si>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</si>
  <si>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</si>
  <si>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</si>
  <si>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</si>
  <si>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</si>
  <si>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</si>
  <si>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</si>
  <si>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</si>
  <si>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</si>
  <si>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</si>
  <si>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</si>
  <si>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</si>
  <si>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</si>
  <si>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</si>
  <si>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</si>
  <si>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</si>
  <si>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</si>
  <si>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</si>
  <si>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</si>
  <si>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</si>
  <si>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</si>
  <si>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</si>
  <si>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</si>
  <si>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</si>
  <si>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</si>
  <si>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</si>
  <si>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</si>
  <si>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</si>
  <si>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</si>
  <si>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</si>
  <si>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</si>
  <si>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</si>
  <si>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</si>
  <si>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</si>
  <si>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</si>
  <si>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</si>
  <si>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</si>
  <si>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</si>
  <si>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</si>
  <si>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</si>
  <si>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</si>
  <si>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</si>
  <si>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</si>
  <si>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</si>
  <si>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</si>
  <si>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</si>
  <si>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</si>
  <si>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</si>
  <si>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</si>
  <si>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</si>
  <si>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</si>
  <si>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</si>
  <si>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</si>
  <si>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</si>
  <si>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</si>
  <si>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</si>
  <si>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</si>
  <si>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</si>
  <si>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</si>
  <si>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</si>
  <si>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</si>
  <si>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</si>
  <si>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</si>
  <si>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</si>
  <si>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</si>
  <si>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</si>
  <si>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</si>
  <si>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</si>
  <si>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</si>
  <si>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</si>
  <si>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</si>
  <si>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</si>
  <si>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</si>
  <si>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</si>
  <si>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</si>
  <si>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</si>
  <si>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</si>
  <si>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</si>
  <si>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</si>
  <si>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</si>
  <si>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</si>
  <si>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</si>
  <si>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</si>
  <si>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</si>
  <si>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</si>
  <si>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</si>
  <si>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</si>
  <si>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</si>
  <si>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</si>
  <si>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</si>
  <si>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</si>
  <si>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</si>
  <si>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</si>
  <si>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</si>
  <si>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</si>
  <si>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</si>
  <si>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</si>
  <si>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</si>
  <si>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</si>
  <si>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</si>
  <si>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</si>
  <si>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</si>
  <si>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</si>
  <si>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</si>
  <si>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</si>
  <si>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</si>
  <si>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</si>
  <si>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</si>
  <si>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</si>
  <si>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</si>
  <si>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</si>
  <si>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</si>
  <si>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</si>
  <si>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</si>
  <si>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</si>
  <si>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</si>
  <si>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</si>
  <si>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</si>
  <si>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</si>
  <si>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</si>
  <si>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</si>
  <si>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</si>
  <si>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</si>
  <si>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</si>
  <si>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</si>
  <si>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</si>
  <si>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</si>
  <si>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</si>
  <si>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</si>
  <si>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</si>
  <si>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</si>
  <si>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</si>
  <si>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</si>
  <si>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</si>
  <si>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</si>
  <si>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</si>
  <si>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</si>
  <si>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</si>
  <si>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</si>
  <si>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</si>
  <si>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</si>
  <si>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</si>
  <si>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</si>
  <si>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</si>
  <si>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</si>
  <si>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</si>
  <si>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</si>
  <si>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</si>
  <si>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</si>
  <si>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</si>
  <si>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</si>
  <si>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</si>
  <si>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</si>
  <si>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</si>
  <si>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</si>
  <si>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</si>
  <si>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</si>
  <si>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</si>
  <si>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</si>
  <si>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</si>
  <si>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</si>
  <si>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</si>
  <si>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</si>
  <si>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</si>
  <si>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</si>
  <si>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</si>
  <si>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</si>
  <si>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</si>
  <si>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</si>
  <si>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</si>
  <si>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</si>
  <si>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</si>
  <si>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</si>
  <si>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</si>
  <si>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</si>
  <si>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</si>
  <si>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</si>
  <si>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</si>
  <si>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</si>
  <si>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</si>
  <si>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</si>
  <si>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</si>
  <si>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</si>
  <si>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</si>
  <si>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</si>
  <si>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</si>
  <si>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</si>
  <si>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</si>
  <si>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</si>
  <si>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</si>
  <si>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</si>
  <si>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</si>
  <si>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</si>
  <si>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</si>
  <si>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</si>
  <si>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</si>
  <si>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</si>
  <si>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</si>
  <si>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</si>
  <si>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</si>
  <si>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</si>
  <si>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</si>
  <si>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</si>
  <si>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</si>
  <si>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</si>
  <si>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</si>
  <si>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</si>
  <si>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</si>
  <si>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</si>
  <si>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</si>
  <si>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</si>
  <si>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</si>
  <si>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</si>
  <si>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</si>
  <si>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</si>
  <si>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</si>
  <si>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</si>
  <si>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</si>
  <si>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</si>
  <si>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</si>
  <si>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</si>
  <si>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</si>
  <si>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</si>
  <si>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</si>
  <si>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</si>
  <si>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</si>
  <si>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</si>
  <si>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</si>
  <si>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</si>
  <si>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</si>
  <si>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</si>
  <si>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</si>
  <si>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</si>
  <si>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</si>
  <si>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</si>
  <si>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</si>
  <si>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</si>
  <si>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</si>
  <si>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</si>
  <si>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</si>
  <si>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</si>
  <si>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</si>
  <si>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</si>
  <si>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</si>
  <si>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</si>
  <si>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</si>
  <si>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</si>
  <si>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</si>
  <si>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</si>
  <si>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</si>
  <si>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</si>
  <si>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</si>
  <si>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</si>
  <si>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</si>
  <si>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</si>
  <si>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</si>
  <si>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</si>
  <si>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</si>
  <si>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</si>
  <si>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</si>
  <si>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</si>
  <si>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</si>
  <si>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</si>
  <si>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</si>
  <si>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</si>
  <si>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</si>
  <si>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</si>
  <si>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</si>
  <si>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</si>
  <si>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</si>
  <si>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</si>
  <si>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</si>
  <si>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</si>
  <si>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</si>
  <si>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</si>
  <si>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</si>
  <si>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</si>
  <si>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</si>
  <si>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</si>
  <si>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</si>
  <si>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</si>
  <si>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</si>
  <si>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</si>
  <si>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</si>
  <si>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</si>
  <si>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</si>
  <si>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</si>
  <si>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</si>
  <si>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</si>
  <si>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</si>
  <si>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</si>
  <si>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</si>
  <si>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</si>
  <si>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</si>
  <si>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</si>
  <si>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</si>
  <si>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</si>
  <si>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</si>
  <si>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</si>
  <si>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</si>
  <si>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</si>
  <si>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</si>
  <si>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</si>
  <si>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</si>
  <si>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</si>
  <si>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</si>
  <si>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</si>
  <si>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</si>
  <si>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</si>
  <si>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</si>
  <si>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</si>
  <si>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</si>
  <si>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</si>
  <si>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</si>
  <si>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</si>
  <si>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</si>
  <si>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</si>
  <si>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</si>
  <si>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</si>
  <si>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</si>
  <si>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</si>
  <si>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</si>
  <si>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</si>
  <si>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</si>
  <si>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</si>
  <si>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</si>
  <si>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</si>
  <si>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</si>
  <si>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</si>
  <si>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</si>
  <si>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</si>
  <si>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</si>
  <si>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</si>
  <si>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</si>
  <si>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</si>
  <si>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</si>
  <si>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</si>
  <si>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</si>
  <si>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</si>
  <si>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</si>
  <si>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</si>
  <si>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</si>
  <si>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</si>
  <si>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</si>
  <si>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</si>
  <si>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</si>
  <si>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</si>
  <si>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</si>
  <si>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</si>
  <si>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</si>
  <si>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</si>
  <si>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</si>
  <si>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</si>
  <si>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</si>
  <si>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</si>
  <si>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</si>
  <si>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</si>
  <si>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</si>
  <si>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</si>
  <si>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</si>
  <si>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</si>
  <si>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</si>
  <si>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</si>
  <si>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</si>
  <si>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</si>
  <si>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</si>
  <si>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</si>
  <si>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</si>
  <si>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</si>
  <si>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</si>
  <si>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</si>
  <si>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</si>
  <si>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</si>
  <si>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</si>
  <si>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</si>
  <si>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</si>
  <si>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</si>
  <si>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</si>
  <si>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</si>
  <si>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</si>
  <si>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</si>
  <si>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</si>
  <si>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</si>
  <si>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</si>
  <si>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</si>
  <si>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</si>
  <si>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</si>
  <si>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</si>
  <si>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</si>
  <si>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</si>
  <si>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</si>
  <si>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</si>
  <si>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</si>
  <si>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</si>
  <si>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</si>
  <si>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</si>
  <si>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</si>
  <si>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</si>
  <si>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</si>
  <si>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</si>
  <si>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</si>
  <si>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</si>
  <si>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</si>
  <si>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</si>
  <si>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</si>
  <si>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</si>
  <si>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</si>
  <si>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</si>
  <si>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</si>
  <si>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</si>
  <si>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</si>
  <si>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</si>
  <si>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</si>
  <si>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</si>
  <si>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</si>
  <si>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</si>
  <si>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</si>
  <si>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</si>
  <si>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</si>
  <si>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</si>
  <si>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</si>
  <si>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</si>
  <si>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</si>
  <si>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</si>
  <si>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</si>
  <si>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</si>
  <si>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</si>
  <si>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</si>
  <si>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</si>
  <si>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</si>
  <si>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</si>
  <si>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</si>
  <si>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</si>
  <si>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</si>
  <si>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</si>
  <si>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</si>
  <si>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</si>
  <si>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</si>
  <si>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</si>
  <si>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</si>
  <si>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</si>
  <si>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</si>
  <si>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</si>
  <si>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</si>
  <si>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</si>
  <si>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</si>
  <si>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</si>
  <si>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</si>
  <si>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</si>
  <si>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</si>
  <si>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</si>
  <si>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</si>
  <si>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</si>
  <si>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</si>
  <si>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</si>
  <si>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</si>
  <si>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</si>
  <si>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</si>
  <si>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</si>
  <si>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</si>
  <si>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</si>
  <si>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</si>
  <si>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</si>
  <si>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</si>
  <si>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</si>
  <si>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</si>
  <si>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</si>
  <si>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</si>
  <si>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</si>
  <si>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</si>
  <si>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</si>
  <si>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</si>
  <si>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</si>
  <si>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</si>
  <si>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</si>
  <si>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</si>
  <si>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</si>
  <si>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</si>
  <si>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</si>
  <si>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</si>
  <si>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</si>
  <si>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</si>
  <si>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</si>
  <si>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</si>
  <si>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</si>
  <si>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</si>
  <si>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</si>
  <si>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</si>
  <si>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</si>
  <si>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</si>
  <si>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</si>
  <si>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</si>
  <si>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</si>
  <si>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</si>
  <si>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</si>
  <si>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</si>
  <si>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</si>
  <si>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</si>
  <si>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</si>
  <si>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</si>
  <si>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</si>
  <si>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</si>
  <si>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</si>
  <si>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</si>
  <si>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</si>
  <si>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</si>
  <si>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</si>
  <si>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</si>
  <si>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</si>
  <si>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</si>
  <si>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</si>
  <si>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</si>
  <si>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</si>
  <si>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</si>
  <si>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</si>
  <si>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</si>
  <si>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</si>
  <si>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</si>
  <si>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</si>
  <si>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</si>
  <si>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</si>
  <si>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</si>
  <si>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</si>
  <si>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</si>
  <si>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</si>
  <si>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</si>
  <si>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</si>
  <si>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</si>
  <si>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</si>
  <si>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</si>
  <si>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</si>
  <si>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</si>
  <si>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</si>
  <si>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</si>
  <si>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</si>
  <si>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</si>
  <si>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</si>
  <si>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</si>
  <si>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</si>
  <si>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</si>
  <si>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</si>
  <si>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</si>
  <si>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</si>
  <si>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</si>
  <si>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</si>
  <si>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</si>
  <si>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</si>
  <si>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</si>
  <si>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</si>
  <si>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</si>
  <si>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</si>
  <si>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</si>
  <si>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</si>
  <si>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</si>
  <si>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</si>
  <si>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</si>
  <si>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</si>
  <si>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</si>
  <si>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</si>
  <si>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</si>
  <si>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</si>
  <si>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</si>
  <si>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</si>
  <si>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</si>
  <si>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</si>
  <si>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</si>
  <si>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</si>
  <si>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</si>
  <si>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</si>
  <si>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</si>
  <si>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</si>
  <si>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</si>
  <si>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</si>
  <si>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</si>
  <si>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</si>
  <si>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</si>
  <si>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</si>
  <si>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</si>
  <si>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</si>
  <si>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</si>
  <si>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</si>
  <si>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</si>
  <si>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</si>
  <si>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</si>
  <si>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</si>
  <si>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</si>
  <si>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</si>
  <si>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</si>
  <si>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</si>
  <si>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</si>
  <si>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</si>
  <si>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</si>
  <si>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</si>
  <si>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</si>
  <si>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</si>
  <si>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</si>
  <si>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</si>
  <si>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</si>
  <si>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</si>
  <si>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</si>
  <si>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</si>
  <si>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</si>
  <si>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</si>
  <si>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</si>
  <si>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</si>
  <si>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</si>
  <si>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</si>
  <si>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</si>
  <si>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</si>
  <si>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</si>
  <si>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</si>
  <si>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</si>
  <si>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</si>
  <si>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</si>
  <si>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</si>
  <si>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</si>
  <si>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</si>
  <si>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</si>
  <si>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</si>
  <si>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</si>
  <si>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</si>
  <si>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</si>
  <si>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</si>
  <si>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</si>
  <si>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</si>
  <si>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</si>
  <si>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</si>
  <si>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</si>
  <si>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</si>
  <si>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</si>
  <si>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</si>
  <si>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</si>
  <si>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</si>
  <si>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</si>
  <si>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</si>
  <si>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</si>
  <si>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</si>
  <si>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</si>
  <si>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</si>
  <si>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</si>
  <si>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</si>
  <si>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</si>
  <si>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</si>
  <si>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</si>
  <si>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</si>
  <si>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</si>
  <si>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</si>
  <si>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</si>
  <si>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</si>
  <si>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</si>
  <si>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</si>
  <si>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</si>
  <si>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</si>
  <si>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</si>
  <si>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</si>
  <si>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</si>
  <si>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</si>
  <si>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</si>
  <si>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</si>
  <si>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</si>
  <si>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</si>
  <si>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</si>
  <si>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</si>
  <si>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</si>
  <si>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</si>
  <si>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</si>
  <si>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</si>
  <si>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</si>
  <si>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</si>
  <si>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</si>
  <si>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</si>
  <si>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</si>
  <si>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</si>
  <si>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</si>
  <si>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</si>
  <si>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</si>
  <si>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</si>
  <si>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</si>
  <si>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</si>
  <si>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</si>
  <si>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</si>
  <si>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</si>
  <si>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</si>
  <si>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</si>
  <si>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</si>
  <si>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</si>
  <si>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</si>
  <si>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</si>
  <si>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</si>
  <si>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</si>
  <si>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</si>
  <si>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</si>
  <si>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</si>
  <si>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</si>
  <si>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</si>
  <si>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</si>
  <si>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</si>
  <si>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</si>
  <si>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</si>
  <si>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</si>
  <si>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</si>
  <si>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</si>
  <si>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</si>
  <si>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</si>
  <si>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</si>
  <si>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</si>
  <si>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</si>
  <si>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</si>
  <si>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</si>
  <si>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</si>
  <si>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</si>
  <si>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</si>
  <si>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</si>
  <si>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</si>
  <si>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</si>
  <si>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</si>
  <si>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</si>
  <si>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</si>
  <si>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</si>
  <si>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</si>
  <si>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</si>
  <si>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</si>
  <si>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</si>
  <si>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</si>
  <si>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</si>
  <si>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</si>
  <si>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</si>
  <si>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</si>
  <si>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</si>
  <si>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</si>
  <si>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</si>
  <si>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</si>
  <si>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</si>
  <si>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</si>
  <si>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</si>
  <si>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</si>
  <si>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</si>
  <si>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</si>
  <si>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</si>
  <si>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</si>
  <si>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</si>
  <si>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</si>
  <si>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</si>
  <si>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</si>
  <si>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</si>
  <si>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</si>
  <si>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</si>
  <si>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</si>
  <si>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</si>
  <si>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</si>
  <si>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</si>
  <si>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</si>
  <si>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</si>
  <si>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</si>
  <si>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</si>
  <si>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</si>
  <si>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</si>
  <si>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</si>
  <si>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</si>
  <si>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</si>
  <si>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</si>
  <si>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</si>
  <si>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</si>
  <si>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</si>
  <si>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</si>
  <si>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</si>
  <si>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</si>
  <si>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</si>
  <si>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</si>
  <si>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</si>
  <si>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</si>
  <si>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</si>
  <si>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</si>
  <si>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</si>
  <si>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</si>
  <si>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</si>
  <si>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</si>
  <si>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</si>
  <si>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</si>
  <si>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</si>
  <si>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</si>
  <si>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</si>
  <si>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</si>
  <si>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</si>
  <si>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</si>
  <si>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</si>
  <si>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</si>
  <si>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</si>
  <si>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</si>
  <si>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</si>
  <si>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</si>
  <si>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</si>
  <si>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</si>
  <si>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</si>
  <si>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</si>
  <si>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</si>
  <si>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</si>
  <si>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</si>
  <si>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</si>
  <si>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</si>
  <si>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</si>
  <si>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</si>
  <si>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</si>
  <si>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</si>
  <si>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</si>
  <si>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</si>
  <si>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</si>
  <si>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</si>
  <si>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</si>
  <si>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</si>
  <si>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</si>
  <si>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</si>
  <si>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</si>
  <si>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</si>
  <si>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</si>
  <si>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</si>
  <si>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</si>
  <si>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</si>
  <si>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</si>
  <si>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</si>
  <si>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</si>
  <si>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</si>
  <si>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</si>
  <si>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</si>
  <si>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</si>
  <si>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</si>
  <si>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</si>
  <si>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</si>
  <si>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</si>
  <si>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</si>
  <si>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</si>
  <si>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</si>
  <si>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</si>
  <si>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</si>
  <si>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</si>
  <si>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</si>
  <si>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</si>
  <si>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</si>
  <si>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</si>
  <si>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</si>
  <si>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</si>
  <si>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</si>
  <si>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</si>
  <si>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</si>
  <si>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</si>
  <si>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</si>
  <si>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</si>
  <si>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</si>
  <si>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</si>
  <si>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</si>
  <si>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</si>
  <si>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</si>
  <si>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</si>
  <si>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</si>
  <si>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</si>
  <si>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</si>
  <si>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</si>
  <si>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</si>
  <si>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</si>
  <si>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</si>
  <si>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</si>
  <si>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</si>
  <si>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</si>
  <si>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</si>
  <si>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</si>
  <si>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</si>
  <si>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</si>
  <si>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</si>
  <si>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</si>
  <si>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</si>
  <si>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</si>
  <si>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</si>
  <si>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</si>
  <si>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</si>
  <si>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</si>
  <si>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</si>
  <si>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</si>
  <si>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</si>
  <si>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</si>
  <si>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</si>
  <si>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</si>
  <si>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</si>
  <si>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</si>
  <si>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</si>
  <si>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</si>
  <si>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</si>
  <si>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</si>
  <si>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</si>
  <si>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</si>
  <si>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</si>
  <si>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</si>
  <si>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</si>
  <si>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</si>
  <si>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</si>
  <si>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</si>
  <si>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</si>
  <si>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</si>
  <si>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</si>
  <si>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</si>
  <si>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</si>
  <si>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</si>
  <si>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</si>
  <si>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</si>
  <si>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</si>
  <si>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</si>
  <si>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</si>
  <si>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</si>
  <si>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</si>
  <si>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</si>
  <si>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</si>
  <si>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</si>
  <si>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</si>
  <si>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</si>
  <si>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</si>
  <si>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</si>
  <si>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</si>
  <si>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</si>
  <si>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</si>
  <si>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</si>
  <si>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</si>
  <si>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</si>
  <si>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</si>
  <si>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</si>
  <si>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</si>
  <si>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</si>
  <si>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</si>
  <si>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</si>
  <si>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</si>
  <si>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</si>
  <si>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</si>
  <si>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</si>
  <si>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</si>
  <si>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</si>
  <si>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</si>
  <si>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</si>
  <si>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</si>
  <si>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</si>
  <si>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</si>
  <si>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</si>
  <si>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</si>
  <si>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</si>
  <si>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</si>
  <si>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</si>
  <si>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</si>
  <si>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</si>
  <si>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</si>
  <si>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</si>
  <si>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</si>
  <si>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</si>
  <si>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</si>
  <si>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</si>
  <si>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</si>
  <si>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</si>
  <si>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</si>
  <si>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</si>
  <si>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</si>
  <si>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</si>
  <si>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</si>
  <si>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</si>
  <si>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</si>
  <si>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</si>
  <si>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</si>
  <si>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</si>
  <si>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</si>
  <si>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</si>
  <si>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</si>
  <si>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</si>
  <si>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</si>
  <si>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</si>
  <si>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</si>
  <si>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</si>
  <si>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</si>
  <si>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</si>
  <si>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</si>
  <si>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</si>
  <si>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</si>
  <si>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</si>
  <si>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</si>
  <si>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</si>
  <si>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</si>
  <si>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</si>
  <si>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</si>
  <si>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</si>
  <si>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</si>
  <si>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</si>
  <si>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</si>
  <si>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</si>
  <si>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</si>
  <si>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</si>
  <si>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</si>
  <si>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</si>
  <si>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</si>
  <si>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</si>
  <si>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</si>
  <si>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</si>
  <si>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</si>
  <si>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</si>
  <si>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</si>
  <si>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</si>
  <si>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</si>
  <si>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</si>
  <si>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</si>
  <si>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</si>
  <si>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</si>
  <si>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</si>
  <si>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</si>
  <si>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</si>
  <si>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</si>
  <si>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</si>
  <si>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</si>
  <si>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</si>
  <si>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</si>
  <si>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</si>
  <si>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</si>
  <si>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</si>
  <si>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</si>
  <si>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</si>
  <si>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</si>
  <si>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</si>
  <si>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</si>
  <si>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</si>
  <si>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</si>
  <si>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</si>
  <si>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</si>
  <si>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</si>
  <si>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</si>
  <si>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</si>
  <si>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</si>
  <si>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</si>
  <si>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</si>
  <si>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</si>
  <si>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</si>
  <si>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</si>
  <si>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</si>
  <si>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</si>
  <si>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</si>
  <si>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</si>
  <si>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</si>
  <si>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</si>
  <si>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</si>
  <si>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</si>
  <si>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</si>
  <si>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</si>
  <si>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</si>
  <si>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</si>
  <si>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</si>
  <si>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</si>
  <si>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</si>
  <si>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</si>
  <si>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</si>
  <si>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</si>
  <si>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</si>
  <si>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</si>
  <si>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</si>
  <si>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</si>
  <si>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</si>
  <si>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</si>
  <si>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</si>
  <si>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</si>
  <si>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</si>
  <si>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</si>
  <si>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</si>
  <si>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</si>
  <si>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</si>
  <si>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</si>
  <si>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</si>
  <si>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</si>
  <si>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</si>
  <si>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</si>
  <si>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</si>
  <si>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</si>
  <si>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</si>
  <si>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</si>
  <si>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</si>
  <si>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</si>
  <si>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</si>
  <si>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</si>
  <si>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</si>
  <si>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</si>
  <si>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</si>
  <si>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</si>
  <si>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</si>
  <si>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</si>
  <si>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</si>
  <si>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</si>
  <si>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</si>
  <si>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</si>
  <si>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</si>
  <si>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</si>
  <si>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</si>
  <si>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</si>
  <si>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</si>
  <si>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</si>
  <si>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</si>
  <si>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</si>
  <si>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</si>
  <si>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</si>
  <si>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</si>
  <si>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</si>
  <si>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</si>
  <si>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</si>
  <si>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</si>
  <si>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</si>
  <si>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</si>
  <si>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</si>
  <si>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</si>
  <si>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</si>
  <si>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</si>
  <si>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</si>
  <si>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</si>
  <si>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</si>
  <si>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</si>
  <si>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</si>
  <si>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</si>
  <si>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</si>
  <si>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</si>
  <si>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</si>
  <si>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</si>
  <si>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</si>
  <si>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</si>
  <si>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</si>
  <si>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</si>
  <si>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</si>
  <si>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</si>
  <si>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</si>
  <si>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</si>
  <si>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</si>
  <si>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</si>
  <si>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</si>
  <si>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</si>
  <si>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</si>
  <si>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</si>
  <si>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</si>
  <si>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</si>
  <si>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</si>
  <si>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</si>
  <si>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</si>
  <si>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</si>
  <si>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</si>
  <si>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</si>
  <si>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</si>
  <si>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</si>
  <si>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</si>
  <si>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</si>
  <si>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</si>
  <si>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</si>
  <si>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</si>
  <si>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</si>
  <si>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</si>
  <si>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</si>
  <si>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</si>
  <si>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</si>
  <si>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</si>
  <si>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</si>
  <si>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</si>
  <si>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</si>
  <si>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</si>
  <si>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</si>
  <si>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</si>
  <si>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</si>
  <si>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</si>
  <si>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</si>
  <si>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</si>
  <si>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</si>
  <si>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</si>
  <si>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</si>
  <si>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</si>
  <si>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</si>
  <si>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</si>
  <si>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</si>
  <si>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</si>
  <si>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</si>
  <si>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</si>
  <si>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</si>
  <si>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</si>
  <si>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</si>
  <si>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</si>
  <si>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</si>
  <si>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</si>
  <si>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</si>
  <si>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</si>
  <si>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</si>
  <si>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</si>
  <si>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</si>
  <si>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</si>
  <si>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</si>
  <si>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</si>
  <si>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</si>
  <si>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</si>
  <si>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</si>
  <si>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</si>
  <si>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</si>
  <si>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</si>
  <si>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</si>
  <si>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</si>
  <si>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</si>
  <si>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</si>
  <si>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</si>
  <si>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</si>
  <si>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</si>
  <si>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</si>
  <si>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</si>
  <si>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</si>
  <si>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</si>
  <si>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</si>
  <si>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</si>
  <si>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</si>
  <si>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</si>
  <si>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</si>
  <si>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</si>
  <si>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</si>
  <si>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</si>
  <si>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</si>
  <si>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</si>
  <si>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</si>
  <si>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</si>
  <si>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</si>
  <si>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</si>
  <si>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</si>
  <si>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</si>
  <si>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</si>
  <si>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</si>
  <si>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</si>
  <si>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</si>
  <si>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</si>
  <si>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</si>
  <si>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</si>
  <si>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</si>
  <si>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</si>
  <si>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</si>
  <si>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</si>
  <si>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</si>
  <si>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</si>
  <si>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</si>
  <si>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</si>
  <si>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</si>
  <si>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</si>
  <si>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</si>
  <si>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</si>
  <si>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</si>
  <si>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</si>
  <si>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</si>
  <si>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</si>
  <si>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</si>
  <si>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</si>
  <si>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</si>
  <si>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</si>
  <si>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</si>
  <si>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</si>
  <si>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</si>
  <si>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</si>
  <si>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</si>
  <si>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</si>
  <si>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</si>
  <si>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</si>
  <si>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</si>
  <si>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</si>
  <si>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</si>
  <si>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</si>
  <si>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</si>
  <si>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</si>
  <si>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</si>
  <si>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</si>
  <si>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</si>
  <si>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</si>
  <si>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</si>
  <si>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</si>
  <si>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</si>
  <si>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</si>
  <si>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</si>
  <si>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</si>
  <si>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</si>
  <si>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</si>
  <si>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</si>
  <si>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</si>
  <si>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</si>
  <si>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</si>
  <si>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</si>
  <si>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</si>
  <si>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</si>
  <si>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</si>
  <si>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</si>
  <si>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</si>
  <si>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</si>
  <si>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</si>
  <si>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</si>
  <si>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</si>
  <si>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</si>
  <si>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</si>
  <si>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</si>
  <si>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</si>
  <si>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</si>
  <si>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</si>
  <si>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</si>
  <si>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</si>
  <si>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</si>
  <si>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</si>
  <si>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</si>
  <si>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</si>
  <si>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</si>
  <si>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</si>
  <si>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</si>
  <si>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</si>
  <si>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</si>
  <si>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</si>
  <si>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</si>
  <si>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</si>
  <si>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</si>
  <si>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</si>
  <si>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</si>
  <si>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</si>
  <si>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</si>
  <si>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</si>
  <si>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</si>
  <si>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</si>
  <si>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</si>
  <si>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</si>
  <si>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</si>
  <si>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</si>
  <si>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</si>
  <si>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</si>
  <si>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</si>
  <si>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</si>
  <si>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</si>
  <si>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</si>
  <si>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</si>
  <si>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</si>
  <si>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</si>
  <si>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</si>
  <si>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</si>
  <si>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</si>
  <si>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</si>
  <si>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</si>
  <si>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</si>
  <si>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</si>
  <si>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</si>
  <si>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</si>
  <si>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</si>
  <si>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</si>
  <si>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</si>
  <si>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</si>
  <si>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</si>
  <si>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</si>
  <si>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</si>
  <si>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</si>
  <si>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</si>
  <si>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</si>
  <si>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</si>
  <si>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</si>
  <si>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</si>
  <si>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</si>
  <si>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</si>
  <si>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</si>
  <si>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</si>
  <si>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</si>
  <si>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</si>
  <si>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</si>
  <si>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</si>
  <si>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</si>
  <si>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</si>
  <si>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</si>
  <si>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</si>
  <si>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</si>
  <si>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</si>
  <si>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</si>
  <si>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</si>
  <si>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</si>
  <si>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</si>
  <si>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</si>
  <si>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</si>
  <si>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</si>
  <si>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</si>
  <si>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</si>
  <si>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</si>
  <si>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</si>
  <si>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</si>
  <si>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</si>
  <si>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</si>
  <si>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</si>
  <si>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</si>
  <si>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</si>
  <si>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</si>
  <si>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</si>
  <si>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</si>
  <si>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</si>
  <si>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</si>
  <si>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</si>
  <si>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</si>
  <si>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</si>
  <si>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</si>
  <si>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</si>
  <si>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</si>
  <si>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</si>
  <si>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</si>
  <si>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</si>
  <si>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</si>
  <si>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</si>
  <si>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</si>
  <si>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</si>
  <si>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</si>
  <si>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</si>
  <si>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</si>
  <si>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</si>
  <si>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</si>
  <si>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</si>
  <si>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</si>
  <si>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</si>
  <si>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</si>
  <si>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</si>
  <si>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</si>
  <si>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</si>
  <si>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</si>
  <si>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</si>
  <si>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</si>
  <si>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</si>
  <si>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</si>
  <si>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</si>
  <si>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</si>
  <si>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</si>
  <si>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</si>
  <si>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</si>
  <si>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</si>
  <si>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</si>
  <si>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</si>
  <si>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</si>
  <si>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</si>
  <si>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</si>
  <si>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</si>
  <si>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</si>
  <si>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</si>
  <si>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</si>
  <si>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</si>
  <si>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</si>
  <si>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</si>
  <si>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</si>
  <si>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</si>
  <si>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</si>
  <si>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</si>
  <si>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</si>
  <si>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</si>
  <si>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</si>
  <si>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</si>
  <si>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</si>
  <si>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</si>
  <si>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</si>
  <si>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</si>
  <si>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</si>
  <si>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</si>
  <si>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</si>
  <si>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</si>
  <si>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</si>
  <si>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</si>
  <si>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</si>
  <si>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</si>
  <si>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</si>
  <si>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</si>
  <si>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</si>
  <si>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</si>
  <si>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</si>
  <si>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</si>
  <si>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</si>
  <si>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</si>
  <si>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</si>
  <si>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</si>
  <si>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</si>
  <si>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</si>
  <si>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</si>
  <si>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</si>
  <si>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</si>
  <si>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</si>
  <si>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</si>
  <si>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</si>
  <si>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</si>
  <si>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</si>
  <si>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</si>
  <si>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</si>
  <si>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</si>
  <si>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</si>
  <si>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</si>
  <si>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</si>
  <si>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</si>
  <si>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</si>
  <si>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</si>
  <si>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</si>
  <si>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</si>
  <si>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</si>
  <si>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</si>
  <si>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</si>
  <si>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</si>
  <si>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</si>
  <si>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</si>
  <si>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</si>
  <si>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</si>
  <si>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</si>
  <si>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</si>
  <si>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</si>
  <si>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</si>
  <si>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</si>
  <si>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</si>
  <si>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</si>
  <si>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</si>
  <si>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</si>
  <si>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</si>
  <si>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</si>
  <si>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</si>
  <si>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</si>
  <si>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</si>
  <si>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</si>
  <si>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</si>
  <si>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</si>
  <si>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</si>
  <si>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</si>
  <si>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</si>
  <si>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</si>
  <si>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</si>
  <si>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</si>
  <si>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</si>
  <si>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</si>
  <si>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</si>
  <si>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</si>
  <si>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</si>
  <si>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</si>
  <si>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</si>
  <si>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</si>
  <si>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</si>
  <si>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</si>
  <si>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</si>
  <si>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</si>
  <si>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</si>
  <si>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</si>
  <si>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</si>
  <si>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</si>
  <si>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</si>
  <si>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</si>
  <si>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</si>
  <si>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</si>
  <si>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</si>
  <si>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</si>
  <si>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</si>
  <si>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</si>
  <si>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</si>
  <si>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</si>
  <si>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</si>
  <si>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</si>
  <si>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</si>
  <si>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</si>
  <si>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</si>
  <si>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</si>
  <si>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</si>
  <si>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</si>
  <si>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</si>
  <si>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</si>
  <si>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</si>
  <si>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</si>
  <si>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</si>
  <si>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</si>
  <si>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</si>
  <si>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</si>
  <si>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</si>
  <si>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</si>
  <si>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</si>
  <si>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</si>
  <si>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</si>
  <si>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</si>
  <si>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</si>
  <si>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</si>
  <si>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</si>
  <si>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</si>
  <si>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</si>
  <si>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</si>
  <si>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</si>
  <si>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</si>
  <si>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</si>
  <si>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</si>
  <si>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</si>
  <si>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</si>
  <si>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</si>
  <si>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</si>
  <si>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</si>
  <si>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</si>
  <si>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</si>
  <si>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</si>
  <si>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</si>
  <si>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</si>
  <si>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</si>
  <si>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</si>
  <si>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</si>
  <si>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</si>
  <si>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</si>
  <si>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</si>
  <si>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</si>
  <si>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</si>
  <si>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</si>
  <si>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</si>
  <si>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</si>
  <si>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</si>
  <si>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</si>
  <si>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</si>
  <si>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</si>
  <si>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</si>
  <si>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</si>
  <si>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</si>
  <si>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</si>
  <si>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</si>
  <si>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</si>
  <si>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</si>
  <si>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</si>
  <si>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</si>
  <si>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</si>
  <si>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</si>
  <si>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</si>
  <si>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</si>
  <si>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</si>
  <si>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</si>
  <si>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</si>
  <si>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</si>
  <si>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</si>
  <si>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</si>
  <si>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</si>
  <si>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</si>
  <si>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</si>
  <si>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</si>
  <si>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</si>
  <si>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</si>
  <si>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</si>
  <si>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</si>
  <si>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</si>
  <si>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</si>
  <si>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</si>
  <si>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</si>
  <si>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</si>
  <si>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</si>
  <si>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</si>
  <si>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</si>
  <si>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</si>
  <si>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</si>
  <si>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</si>
  <si>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</si>
  <si>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</si>
  <si>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</si>
  <si>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</si>
  <si>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</si>
  <si>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</si>
  <si>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</si>
  <si>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</si>
  <si>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</si>
  <si>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</si>
  <si>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</si>
  <si>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</si>
  <si>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</si>
  <si>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</si>
  <si>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</si>
  <si>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</si>
  <si>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</si>
  <si>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</si>
  <si>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</si>
  <si>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</si>
  <si>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</si>
  <si>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</si>
  <si>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</si>
  <si>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</si>
  <si>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</si>
  <si>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</si>
  <si>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</si>
  <si>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</si>
  <si>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</si>
  <si>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</si>
  <si>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</si>
  <si>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</si>
  <si>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</si>
  <si>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</si>
  <si>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</si>
  <si>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</si>
  <si>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</si>
  <si>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</si>
  <si>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</si>
  <si>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</si>
  <si>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</si>
  <si>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</si>
  <si>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</si>
  <si>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</si>
  <si>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</si>
  <si>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</si>
  <si>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</si>
  <si>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</si>
  <si>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</si>
  <si>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</si>
  <si>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</si>
  <si>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</si>
  <si>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</si>
  <si>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</si>
  <si>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</si>
  <si>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</si>
  <si>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</si>
  <si>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</si>
  <si>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</si>
  <si>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</si>
  <si>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</si>
  <si>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</si>
  <si>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</si>
  <si>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</si>
  <si>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</si>
  <si>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</si>
  <si>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</si>
  <si>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</si>
  <si>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</si>
  <si>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</si>
  <si>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</si>
  <si>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</si>
  <si>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</si>
  <si>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</si>
  <si>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</si>
  <si>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</si>
  <si>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</si>
  <si>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</si>
  <si>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</si>
  <si>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</si>
  <si>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</si>
  <si>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</si>
  <si>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</si>
  <si>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</si>
  <si>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</si>
  <si>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</si>
  <si>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</si>
  <si>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</si>
  <si>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</si>
  <si>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</si>
  <si>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</si>
  <si>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</si>
  <si>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</si>
  <si>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</si>
  <si>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</si>
  <si>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</si>
  <si>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</si>
  <si>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</si>
  <si>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</si>
  <si>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</si>
  <si>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</si>
  <si>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</si>
  <si>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</si>
  <si>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</si>
  <si>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</si>
  <si>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</si>
  <si>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</si>
  <si>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</si>
  <si>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</si>
  <si>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</si>
  <si>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</si>
  <si>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</si>
  <si>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</si>
  <si>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</si>
  <si>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</si>
  <si>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</si>
  <si>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</si>
  <si>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</si>
  <si>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</si>
  <si>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</si>
  <si>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</si>
  <si>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</si>
  <si>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</si>
  <si>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</si>
  <si>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</si>
  <si>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</si>
  <si>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</si>
  <si>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</si>
  <si>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</si>
  <si>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</si>
  <si>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</si>
  <si>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</si>
  <si>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</si>
  <si>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</si>
  <si>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</si>
  <si>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</si>
  <si>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</si>
  <si>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</si>
  <si>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</si>
  <si>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</si>
  <si>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</si>
  <si>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</si>
  <si>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</si>
  <si>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</si>
  <si>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</si>
  <si>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</si>
  <si>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</si>
  <si>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</si>
  <si>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</si>
  <si>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</si>
  <si>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</si>
  <si>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</si>
  <si>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</si>
  <si>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</si>
  <si>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</si>
  <si>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</si>
  <si>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</si>
  <si>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</si>
  <si>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</si>
  <si>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</si>
  <si>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</si>
  <si>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</si>
  <si>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</si>
  <si>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</si>
  <si>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</si>
  <si>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</si>
  <si>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</si>
  <si>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</si>
  <si>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</si>
  <si>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</si>
  <si>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</si>
  <si>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</si>
  <si>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</si>
  <si>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</si>
  <si>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</si>
  <si>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</si>
  <si>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</si>
  <si>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</si>
  <si>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</si>
  <si>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</si>
  <si>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</si>
  <si>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</si>
  <si>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</si>
  <si>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</si>
  <si>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</si>
  <si>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</si>
  <si>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</si>
  <si>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</si>
  <si>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</si>
  <si>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</si>
  <si>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</si>
  <si>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</si>
  <si>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</si>
  <si>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</si>
  <si>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</si>
  <si>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</si>
  <si>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</si>
  <si>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</si>
  <si>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</si>
  <si>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</si>
  <si>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</si>
  <si>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</si>
  <si>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</si>
  <si>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</si>
  <si>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</si>
  <si>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</si>
  <si>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</si>
  <si>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</si>
  <si>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</si>
  <si>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</si>
  <si>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</si>
  <si>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</si>
  <si>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</si>
  <si>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</si>
  <si>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</si>
  <si>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</si>
  <si>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</si>
  <si>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</si>
  <si>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</si>
  <si>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</si>
  <si>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</si>
  <si>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</si>
  <si>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</si>
  <si>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</si>
  <si>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</si>
  <si>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</si>
  <si>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</si>
  <si>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</si>
  <si>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</si>
  <si>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</si>
  <si>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</si>
  <si>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</si>
  <si>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</si>
  <si>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</si>
  <si>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</si>
  <si>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</si>
  <si>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</si>
  <si>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</si>
  <si>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</si>
  <si>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</si>
  <si>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</si>
  <si>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</si>
  <si>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</si>
  <si>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</si>
  <si>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</si>
  <si>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</si>
  <si>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</si>
  <si>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</si>
  <si>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</si>
  <si>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</si>
  <si>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</si>
  <si>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</si>
  <si>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</si>
  <si>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</si>
  <si>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</si>
  <si>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</si>
  <si>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</si>
  <si>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</si>
  <si>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</si>
  <si>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</si>
  <si>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</si>
  <si>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</si>
  <si>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</si>
  <si>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</si>
  <si>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</si>
  <si>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</si>
  <si>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</si>
  <si>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</si>
  <si>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</si>
  <si>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</si>
  <si>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</si>
  <si>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</si>
  <si>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</si>
  <si>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</si>
  <si>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</si>
  <si>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</si>
  <si>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</si>
  <si>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</si>
  <si>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</si>
  <si>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</si>
  <si>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</si>
  <si>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</si>
  <si>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</si>
  <si>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</si>
  <si>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</si>
  <si>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</si>
  <si>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</si>
  <si>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</si>
  <si>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</si>
  <si>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</si>
  <si>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</si>
  <si>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</si>
  <si>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</si>
  <si>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</si>
  <si>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</si>
  <si>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</si>
  <si>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</si>
  <si>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</si>
  <si>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</si>
  <si>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</si>
  <si>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</si>
  <si>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</si>
  <si>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</si>
  <si>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</si>
  <si>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</si>
  <si>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</si>
  <si>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</si>
  <si>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</si>
  <si>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</si>
  <si>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</si>
  <si>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</si>
  <si>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</si>
  <si>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</si>
  <si>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</si>
  <si>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</si>
  <si>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</si>
  <si>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</si>
  <si>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</si>
  <si>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</si>
  <si>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</si>
  <si>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</si>
  <si>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</si>
  <si>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</si>
  <si>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</si>
  <si>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</si>
  <si>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</si>
  <si>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</si>
  <si>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</si>
  <si>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</si>
  <si>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</si>
  <si>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</si>
  <si>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</si>
  <si>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</si>
  <si>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</si>
  <si>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</si>
  <si>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</si>
  <si>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</si>
  <si>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</si>
  <si>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</si>
  <si>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</si>
  <si>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</si>
  <si>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</si>
  <si>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</si>
  <si>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</si>
  <si>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</si>
  <si>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</si>
  <si>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</si>
  <si>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</si>
  <si>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</si>
  <si>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</si>
  <si>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</si>
  <si>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</si>
  <si>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</si>
  <si>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</si>
  <si>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</si>
  <si>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</si>
  <si>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</si>
  <si>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</si>
  <si>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</si>
  <si>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</si>
  <si>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</si>
  <si>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</si>
  <si>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</si>
  <si>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</si>
  <si>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</si>
  <si>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</si>
  <si>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</si>
  <si>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</si>
  <si>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</si>
  <si>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</si>
  <si>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</si>
  <si>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</si>
  <si>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</si>
  <si>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</si>
  <si>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</si>
  <si>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</si>
  <si>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</si>
  <si>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</si>
  <si>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</si>
  <si>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</si>
  <si>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</si>
  <si>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</si>
  <si>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</si>
  <si>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</si>
  <si>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</si>
  <si>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</si>
  <si>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</si>
  <si>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</si>
  <si>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</si>
  <si>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</si>
  <si>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</si>
  <si>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</si>
  <si>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</si>
  <si>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</si>
  <si>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</si>
  <si>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</si>
  <si>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</si>
  <si>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</si>
  <si>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</si>
  <si>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</si>
  <si>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</si>
  <si>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</si>
  <si>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</si>
  <si>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</si>
  <si>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</si>
  <si>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</si>
  <si>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</si>
  <si>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</si>
  <si>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</si>
  <si>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</si>
  <si>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</si>
  <si>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</si>
  <si>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</si>
  <si>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</si>
  <si>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</si>
  <si>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</si>
  <si>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</si>
  <si>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</si>
  <si>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</si>
  <si>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</si>
  <si>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</si>
  <si>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</si>
  <si>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</si>
  <si>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</si>
  <si>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</si>
  <si>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</si>
  <si>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</si>
  <si>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</si>
  <si>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</si>
  <si>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</si>
  <si>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</si>
  <si>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</si>
  <si>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</si>
  <si>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</si>
  <si>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</si>
  <si>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</si>
  <si>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</si>
  <si>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</si>
  <si>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</si>
  <si>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</si>
  <si>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</si>
  <si>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</si>
  <si>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</si>
  <si>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</si>
  <si>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</si>
  <si>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</si>
  <si>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</si>
  <si>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</si>
  <si>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</si>
  <si>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</si>
  <si>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</si>
  <si>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</si>
  <si>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</si>
  <si>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</si>
  <si>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</si>
  <si>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</si>
  <si>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</si>
  <si>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</si>
  <si>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</si>
  <si>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</si>
  <si>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</si>
  <si>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</si>
  <si>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</si>
  <si>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</si>
  <si>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</si>
  <si>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</si>
  <si>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</si>
  <si>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</si>
  <si>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</si>
  <si>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</si>
  <si>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</si>
  <si>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</si>
  <si>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</si>
  <si>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</si>
  <si>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</si>
  <si>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</si>
  <si>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</si>
  <si>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</si>
  <si>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</si>
  <si>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</si>
  <si>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</si>
  <si>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</si>
  <si>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</si>
  <si>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</si>
  <si>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</si>
  <si>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</si>
  <si>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</si>
  <si>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</si>
  <si>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</si>
  <si>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</si>
  <si>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</si>
  <si>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</si>
  <si>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</si>
  <si>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</si>
  <si>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</si>
  <si>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</si>
  <si>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</si>
  <si>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</si>
  <si>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</si>
  <si>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</si>
  <si>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</si>
  <si>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</si>
  <si>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</si>
  <si>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</si>
  <si>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</si>
  <si>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</si>
  <si>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</si>
  <si>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</si>
  <si>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</si>
  <si>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</si>
  <si>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</si>
  <si>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</si>
  <si>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</si>
  <si>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</si>
  <si>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</si>
  <si>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</si>
  <si>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</si>
  <si>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</si>
  <si>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</si>
  <si>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</si>
  <si>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</si>
  <si>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</si>
  <si>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</si>
  <si>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</si>
  <si>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</si>
  <si>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</si>
  <si>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</si>
  <si>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</si>
  <si>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</si>
  <si>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</si>
  <si>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</si>
  <si>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</si>
  <si>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</si>
  <si>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</si>
  <si>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</si>
  <si>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</si>
  <si>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</si>
  <si>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</si>
  <si>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</si>
  <si>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</si>
  <si>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</si>
  <si>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</si>
  <si>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</si>
  <si>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</si>
  <si>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</si>
  <si>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</si>
  <si>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</si>
  <si>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</si>
  <si>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</si>
  <si>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</si>
  <si>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</si>
  <si>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</si>
  <si>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</si>
  <si>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</si>
  <si>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</si>
  <si>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</si>
  <si>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</si>
  <si>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</si>
  <si>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</si>
  <si>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</si>
  <si>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</si>
  <si>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</si>
  <si>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</si>
  <si>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</si>
  <si>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</si>
  <si>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</si>
  <si>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</si>
  <si>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</si>
  <si>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</si>
  <si>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</si>
  <si>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</si>
  <si>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</si>
  <si>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</si>
  <si>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</si>
  <si>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</si>
  <si>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</si>
  <si>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</si>
  <si>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</si>
  <si>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</si>
  <si>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</si>
  <si>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</si>
  <si>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</si>
  <si>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</si>
  <si>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</si>
  <si>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</si>
  <si>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</si>
  <si>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</si>
  <si>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</si>
  <si>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</si>
  <si>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</si>
  <si>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</si>
  <si>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</si>
  <si>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</si>
  <si>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</si>
  <si>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</si>
  <si>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</si>
  <si>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</si>
  <si>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</si>
  <si>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</si>
  <si>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</si>
  <si>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</si>
  <si>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</si>
  <si>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</si>
  <si>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</si>
  <si>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</si>
  <si>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</si>
  <si>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</si>
  <si>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</si>
  <si>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</si>
  <si>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</si>
  <si>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</si>
  <si>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</si>
  <si>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</si>
  <si>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</si>
  <si>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</si>
  <si>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</si>
  <si>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</si>
  <si>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</si>
  <si>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</si>
  <si>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</si>
  <si>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</si>
  <si>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</si>
  <si>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</si>
  <si>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</si>
  <si>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</si>
  <si>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</si>
  <si>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</si>
  <si>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</si>
  <si>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</si>
  <si>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</si>
  <si>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</si>
  <si>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</si>
  <si>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</si>
  <si>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</si>
  <si>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</si>
  <si>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</si>
  <si>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</si>
  <si>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</si>
  <si>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</si>
  <si>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</si>
  <si>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</si>
  <si>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</si>
  <si>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</si>
  <si>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</si>
  <si>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</si>
  <si>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</si>
  <si>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</si>
  <si>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</si>
  <si>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</si>
  <si>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</si>
  <si>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</si>
  <si>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</si>
  <si>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</si>
  <si>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</si>
  <si>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</si>
  <si>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</si>
  <si>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</si>
  <si>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</si>
  <si>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</si>
  <si>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</si>
  <si>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</si>
  <si>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</si>
  <si>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</si>
  <si>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</si>
  <si>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</si>
  <si>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</si>
  <si>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</si>
  <si>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</si>
  <si>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</si>
  <si>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</si>
  <si>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</si>
  <si>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</si>
  <si>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</si>
  <si>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</si>
  <si>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</si>
  <si>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</si>
  <si>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</si>
  <si>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</si>
  <si>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</si>
  <si>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</si>
  <si>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</si>
  <si>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</si>
  <si>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</si>
  <si>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</si>
  <si>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</si>
  <si>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</si>
  <si>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</si>
  <si>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</si>
  <si>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</si>
  <si>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</si>
  <si>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</si>
  <si>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</si>
  <si>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</si>
  <si>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</si>
  <si>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</si>
  <si>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</si>
  <si>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</si>
  <si>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</si>
  <si>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</si>
  <si>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</si>
  <si>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</si>
  <si>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</si>
  <si>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</si>
  <si>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</si>
  <si>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</si>
  <si>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</si>
  <si>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</si>
  <si>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</si>
  <si>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</si>
  <si>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</si>
  <si>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</si>
  <si>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</si>
  <si>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</si>
  <si>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</si>
  <si>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</si>
  <si>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</si>
  <si>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</si>
  <si>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</si>
  <si>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</si>
  <si>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</si>
  <si>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</si>
  <si>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</si>
  <si>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</si>
  <si>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</si>
  <si>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</si>
  <si>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</si>
  <si>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</si>
  <si>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</si>
  <si>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</si>
  <si>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</si>
  <si>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</si>
  <si>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</si>
  <si>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</si>
  <si>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</si>
  <si>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</si>
  <si>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</si>
  <si>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</si>
  <si>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</si>
  <si>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</si>
  <si>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</si>
  <si>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</si>
  <si>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</si>
  <si>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</si>
  <si>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</si>
  <si>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</si>
  <si>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</si>
  <si>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</si>
  <si>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</si>
  <si>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</si>
  <si>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</si>
  <si>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</si>
  <si>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</si>
  <si>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</si>
  <si>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</si>
  <si>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</si>
  <si>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</si>
  <si>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</si>
  <si>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</si>
  <si>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</si>
  <si>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</si>
  <si>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</si>
  <si>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</si>
  <si>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</si>
  <si>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</si>
  <si>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</si>
  <si>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</si>
  <si>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</si>
  <si>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</si>
  <si>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</si>
  <si>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</si>
  <si>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</si>
  <si>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</si>
  <si>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</si>
  <si>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</si>
  <si>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</si>
  <si>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</si>
  <si>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</si>
  <si>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</si>
  <si>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</si>
  <si>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</si>
  <si>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</si>
  <si>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</si>
  <si>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</si>
  <si>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</si>
  <si>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</si>
  <si>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</si>
  <si>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</si>
  <si>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</si>
  <si>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</si>
  <si>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</si>
  <si>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</si>
  <si>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</si>
  <si>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</si>
  <si>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</si>
  <si>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</si>
  <si>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</si>
  <si>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</si>
  <si>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</si>
  <si>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</si>
  <si>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</si>
  <si>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</si>
  <si>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</si>
  <si>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</si>
  <si>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</si>
  <si>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</si>
  <si>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</si>
  <si>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</si>
  <si>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</si>
  <si>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</si>
  <si>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</si>
  <si>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</si>
  <si>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</si>
  <si>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</si>
  <si>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</si>
  <si>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</si>
  <si>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</si>
  <si>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</si>
  <si>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</si>
  <si>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</si>
  <si>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</si>
  <si>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</si>
  <si>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</si>
  <si>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</si>
  <si>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</si>
  <si>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</si>
  <si>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</si>
  <si>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</si>
  <si>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</si>
  <si>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</si>
  <si>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</si>
  <si>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</si>
  <si>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</si>
  <si>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</si>
  <si>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</si>
  <si>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</si>
  <si>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</si>
  <si>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</si>
  <si>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</si>
  <si>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</si>
  <si>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</si>
  <si>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</si>
  <si>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</si>
  <si>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</si>
  <si>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</si>
  <si>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</si>
  <si>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</si>
  <si>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</si>
  <si>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</si>
  <si>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</si>
  <si>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</si>
  <si>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</si>
  <si>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</si>
  <si>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</si>
  <si>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</si>
  <si>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</si>
  <si>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</si>
  <si>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</si>
  <si>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</si>
  <si>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</si>
  <si>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</si>
  <si>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</si>
  <si>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</si>
  <si>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</si>
  <si>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</si>
  <si>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</si>
  <si>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</si>
  <si>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</si>
  <si>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</si>
  <si>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</si>
  <si>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</si>
  <si>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</si>
  <si>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</si>
  <si>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</si>
  <si>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</si>
  <si>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</si>
  <si>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</si>
  <si>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</si>
  <si>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</si>
  <si>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</si>
  <si>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</si>
  <si>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</si>
  <si>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</si>
  <si>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</si>
  <si>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</si>
  <si>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</si>
  <si>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</si>
  <si>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</si>
  <si>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</si>
  <si>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</si>
  <si>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</si>
  <si>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</si>
  <si>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</si>
  <si>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</si>
  <si>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</si>
  <si>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</si>
  <si>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</si>
  <si>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</si>
  <si>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</si>
  <si>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</si>
  <si>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</si>
  <si>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</si>
  <si>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</si>
  <si>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</si>
  <si>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</si>
  <si>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</si>
  <si>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</si>
  <si>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</si>
  <si>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</si>
  <si>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</si>
  <si>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</si>
  <si>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</si>
  <si>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</si>
  <si>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</si>
  <si>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</si>
  <si>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</si>
  <si>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</si>
  <si>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</si>
  <si>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</si>
  <si>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</si>
  <si>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</si>
  <si>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</si>
  <si>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</si>
  <si>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</si>
  <si>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</si>
  <si>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</si>
  <si>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</si>
  <si>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</si>
  <si>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</si>
  <si>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</si>
  <si>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</si>
  <si>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</si>
  <si>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</si>
  <si>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</si>
  <si>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</si>
  <si>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</si>
  <si>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</si>
  <si>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</si>
  <si>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</si>
  <si>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</si>
  <si>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</si>
  <si>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</si>
  <si>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</si>
  <si>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</si>
  <si>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</si>
  <si>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</si>
  <si>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</si>
  <si>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</si>
  <si>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</si>
  <si>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</si>
  <si>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</si>
  <si>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</si>
  <si>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</si>
  <si>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</si>
  <si>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</si>
  <si>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</si>
  <si>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</si>
  <si>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</si>
  <si>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</si>
  <si>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</si>
  <si>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</si>
  <si>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</si>
  <si>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</si>
  <si>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</si>
  <si>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</si>
  <si>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</si>
  <si>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</si>
  <si>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</si>
  <si>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</si>
  <si>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</si>
  <si>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</si>
  <si>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</si>
  <si>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</si>
  <si>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</si>
  <si>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</si>
  <si>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</si>
  <si>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</si>
  <si>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</si>
  <si>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</si>
  <si>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</si>
  <si>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</si>
  <si>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</si>
  <si>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</si>
  <si>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</si>
  <si>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</si>
  <si>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</si>
  <si>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</si>
  <si>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</si>
  <si>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</si>
  <si>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</si>
  <si>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</si>
  <si>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</si>
  <si>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</si>
  <si>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</si>
  <si>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</si>
  <si>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</si>
  <si>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</si>
  <si>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</si>
  <si>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</si>
  <si>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</si>
  <si>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</si>
  <si>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</si>
  <si>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</si>
  <si>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</si>
  <si>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</si>
  <si>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</si>
  <si>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</si>
  <si>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</si>
  <si>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</si>
  <si>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</si>
  <si>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</si>
  <si>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</si>
  <si>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</si>
  <si>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</si>
  <si>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</si>
  <si>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</si>
  <si>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</si>
  <si>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</si>
  <si>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</si>
  <si>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</si>
  <si>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</si>
  <si>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</si>
  <si>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</si>
  <si>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</si>
  <si>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</si>
  <si>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</si>
  <si>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</si>
  <si>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</si>
  <si>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</si>
  <si>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</si>
  <si>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</si>
  <si>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</si>
  <si>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</si>
  <si>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</si>
  <si>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</si>
  <si>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</si>
  <si>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</si>
  <si>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</si>
  <si>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</si>
  <si>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</si>
  <si>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</si>
  <si>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</si>
  <si>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</si>
  <si>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</si>
  <si>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</si>
  <si>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</si>
  <si>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</si>
  <si>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</si>
  <si>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</si>
  <si>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</si>
  <si>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</si>
  <si>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</si>
  <si>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</si>
  <si>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</si>
  <si>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</si>
  <si>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</si>
  <si>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</si>
  <si>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</si>
  <si>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</si>
  <si>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</si>
  <si>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</si>
  <si>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</si>
  <si>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</si>
  <si>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</si>
  <si>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</si>
  <si>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</si>
  <si>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</si>
  <si>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</si>
  <si>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</si>
  <si>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</si>
  <si>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</si>
  <si>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</si>
  <si>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</si>
  <si>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</si>
  <si>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</si>
  <si>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</si>
  <si>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</si>
  <si>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</si>
  <si>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</si>
  <si>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</si>
  <si>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</si>
  <si>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</si>
  <si>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</si>
  <si>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</si>
  <si>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</si>
  <si>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</si>
  <si>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</si>
  <si>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</si>
  <si>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</si>
  <si>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</si>
  <si>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</si>
  <si>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</si>
  <si>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</si>
  <si>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</si>
  <si>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</si>
  <si>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</si>
  <si>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</si>
  <si>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</si>
  <si>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</si>
  <si>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</si>
  <si>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</si>
  <si>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</si>
  <si>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</si>
  <si>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</si>
  <si>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</si>
  <si>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</si>
  <si>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</si>
  <si>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</si>
  <si>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</si>
  <si>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</si>
  <si>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</si>
  <si>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</si>
  <si>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</si>
  <si>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</si>
  <si>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</si>
  <si>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</si>
  <si>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</si>
  <si>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</si>
  <si>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</si>
  <si>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</si>
  <si>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</si>
  <si>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</si>
  <si>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</si>
  <si>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</si>
  <si>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</si>
  <si>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</si>
  <si>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</si>
  <si>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</si>
  <si>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</si>
  <si>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</si>
  <si>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</si>
  <si>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</si>
  <si>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</si>
  <si>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</si>
  <si>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</si>
  <si>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</si>
  <si>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</si>
  <si>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</si>
  <si>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</si>
  <si>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</si>
  <si>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</si>
  <si>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</si>
  <si>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</si>
  <si>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</si>
  <si>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</si>
  <si>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</si>
  <si>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</si>
  <si>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</si>
  <si>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</si>
  <si>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</si>
  <si>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</si>
  <si>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</si>
  <si>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</si>
  <si>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</si>
  <si>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</si>
  <si>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</si>
  <si>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</si>
  <si>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</si>
  <si>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</si>
  <si>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</si>
  <si>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</si>
  <si>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</si>
  <si>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</si>
  <si>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</si>
  <si>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</si>
  <si>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</si>
  <si>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</si>
  <si>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</si>
  <si>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</si>
  <si>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</si>
  <si>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</si>
  <si>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</si>
  <si>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</si>
  <si>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</si>
  <si>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</si>
  <si>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</si>
  <si>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</si>
  <si>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</si>
  <si>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</si>
  <si>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</si>
  <si>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</si>
  <si>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</si>
  <si>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</si>
  <si>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</si>
  <si>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</si>
  <si>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</si>
  <si>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</si>
  <si>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</si>
  <si>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</si>
  <si>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</si>
  <si>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</si>
  <si>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</si>
  <si>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</si>
  <si>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</si>
  <si>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</si>
  <si>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</si>
  <si>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</si>
  <si>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</si>
  <si>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</si>
  <si>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</si>
  <si>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</si>
  <si>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</si>
  <si>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</si>
  <si>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</si>
  <si>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</si>
  <si>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</si>
  <si>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</si>
  <si>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</si>
  <si>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</si>
  <si>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</si>
  <si>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</si>
  <si>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</si>
  <si>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</si>
  <si>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</si>
  <si>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</si>
  <si>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</si>
  <si>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</si>
  <si>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</si>
  <si>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</si>
  <si>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</si>
  <si>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</si>
  <si>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</si>
  <si>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</si>
  <si>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</si>
  <si>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</si>
  <si>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</si>
  <si>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</si>
  <si>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</si>
  <si>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</si>
  <si>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</si>
  <si>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</si>
  <si>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</si>
  <si>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</si>
  <si>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</si>
  <si>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</si>
  <si>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</si>
  <si>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</si>
  <si>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</si>
  <si>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</si>
  <si>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</si>
  <si>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</si>
  <si>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</si>
  <si>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</si>
  <si>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</si>
  <si>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</si>
  <si>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</si>
  <si>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</si>
  <si>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</si>
  <si>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</si>
  <si>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</si>
  <si>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</si>
  <si>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</si>
  <si>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</si>
  <si>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</si>
  <si>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</si>
  <si>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</si>
  <si>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</si>
  <si>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</si>
  <si>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</si>
  <si>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</si>
  <si>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</si>
  <si>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</si>
  <si>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</si>
  <si>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</si>
  <si>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</si>
  <si>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</si>
  <si>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</si>
  <si>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</si>
  <si>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</si>
  <si>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</si>
  <si>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</si>
  <si>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</si>
  <si>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</si>
  <si>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</si>
  <si>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</si>
  <si>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</si>
  <si>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</si>
  <si>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</si>
  <si>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</si>
  <si>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</si>
  <si>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</si>
  <si>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</si>
  <si>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</si>
  <si>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</si>
  <si>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</si>
  <si>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</si>
  <si>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</si>
  <si>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</si>
  <si>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</si>
  <si>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</si>
  <si>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</si>
  <si>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</si>
  <si>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</si>
  <si>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</si>
  <si>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</si>
  <si>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</si>
  <si>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</si>
  <si>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</si>
  <si>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</si>
  <si>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</si>
  <si>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</si>
  <si>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</si>
  <si>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</si>
  <si>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</si>
  <si>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</si>
  <si>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</si>
  <si>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</si>
  <si>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</si>
  <si>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</si>
  <si>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</si>
  <si>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</si>
  <si>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</si>
  <si>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</si>
  <si>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</si>
  <si>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</si>
  <si>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</si>
  <si>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</si>
  <si>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</si>
  <si>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</si>
  <si>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</si>
  <si>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</si>
  <si>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</si>
  <si>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</si>
  <si>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</si>
  <si>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</si>
  <si>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</si>
  <si>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</si>
  <si>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</si>
  <si>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</si>
  <si>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</si>
  <si>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</si>
  <si>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</si>
  <si>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</si>
  <si>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</si>
  <si>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</si>
  <si>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</si>
  <si>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</si>
  <si>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</si>
  <si>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</si>
  <si>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</si>
  <si>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</si>
  <si>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</si>
  <si>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</si>
  <si>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</si>
  <si>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</si>
  <si>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</si>
  <si>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</si>
  <si>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</si>
  <si>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</si>
  <si>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</si>
  <si>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</si>
  <si>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</si>
  <si>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</si>
  <si>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</si>
  <si>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</si>
  <si>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</si>
  <si>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</si>
  <si>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</si>
  <si>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</si>
  <si>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</si>
  <si>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</si>
  <si>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</si>
  <si>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</si>
  <si>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</si>
  <si>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</si>
  <si>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</si>
  <si>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</si>
  <si>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</si>
  <si>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</si>
  <si>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</si>
  <si>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</si>
  <si>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</si>
  <si>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</si>
  <si>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</si>
  <si>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</si>
  <si>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</si>
  <si>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</si>
  <si>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</si>
  <si>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</si>
  <si>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</si>
  <si>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</si>
  <si>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</si>
  <si>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</si>
  <si>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</si>
  <si>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</si>
  <si>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</si>
  <si>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</si>
  <si>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</si>
  <si>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</si>
  <si>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</si>
  <si>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</si>
  <si>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</si>
  <si>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</si>
  <si>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</si>
  <si>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</si>
  <si>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</si>
  <si>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</si>
  <si>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</si>
  <si>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</si>
  <si>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</si>
  <si>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</si>
  <si>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</si>
  <si>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</si>
  <si>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</si>
  <si>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</si>
  <si>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</si>
  <si>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</si>
  <si>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</si>
  <si>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</si>
  <si>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</si>
  <si>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</si>
  <si>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</si>
  <si>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</si>
  <si>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</si>
  <si>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</si>
  <si>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</si>
  <si>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</si>
  <si>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</si>
  <si>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</si>
  <si>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</si>
  <si>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</si>
  <si>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</si>
  <si>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</si>
  <si>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</si>
  <si>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</si>
  <si>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</si>
  <si>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</si>
  <si>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</si>
  <si>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</si>
  <si>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</si>
  <si>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</si>
  <si>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</si>
  <si>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</si>
  <si>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</si>
  <si>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</si>
  <si>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</si>
  <si>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</si>
  <si>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</si>
  <si>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</si>
  <si>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</si>
  <si>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</si>
  <si>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</si>
  <si>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</si>
  <si>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</si>
  <si>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</si>
  <si>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</si>
  <si>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</si>
  <si>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</si>
  <si>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</si>
  <si>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</si>
  <si>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</si>
  <si>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</si>
  <si>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</si>
  <si>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</si>
  <si>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</si>
  <si>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</si>
  <si>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</si>
  <si>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</si>
  <si>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</si>
  <si>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</si>
  <si>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</si>
  <si>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</si>
  <si>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</si>
  <si>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</si>
  <si>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</si>
  <si>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</si>
  <si>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</si>
  <si>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</si>
  <si>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</si>
  <si>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</si>
  <si>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</si>
  <si>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</si>
  <si>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</si>
  <si>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</si>
  <si>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</si>
  <si>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</si>
  <si>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</si>
  <si>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</si>
  <si>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</si>
  <si>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</si>
  <si>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</si>
  <si>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</si>
  <si>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</si>
  <si>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</si>
  <si>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</si>
  <si>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</si>
  <si>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</si>
  <si>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</si>
  <si>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</si>
  <si>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</si>
  <si>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</si>
  <si>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</si>
  <si>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</si>
  <si>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</si>
  <si>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</si>
  <si>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</si>
  <si>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</si>
  <si>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</si>
  <si>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</si>
  <si>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</si>
  <si>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</si>
  <si>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</si>
  <si>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</si>
  <si>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</si>
  <si>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</si>
  <si>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</si>
  <si>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</si>
  <si>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</si>
  <si>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</si>
  <si>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</si>
  <si>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</si>
  <si>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</si>
  <si>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</si>
  <si>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</si>
  <si>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</si>
  <si>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</si>
  <si>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</si>
  <si>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</si>
  <si>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</si>
  <si>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</si>
  <si>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</si>
  <si>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</si>
  <si>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</si>
  <si>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</si>
  <si>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</si>
  <si>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</si>
  <si>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</si>
  <si>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</si>
  <si>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</si>
  <si>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</si>
  <si>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</si>
  <si>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</si>
  <si>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</si>
  <si>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</si>
  <si>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</si>
  <si>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</si>
  <si>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</si>
  <si>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</si>
  <si>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</si>
  <si>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</si>
  <si>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</si>
  <si>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</si>
  <si>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</si>
  <si>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</si>
  <si>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</si>
  <si>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</si>
  <si>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</si>
  <si>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</si>
  <si>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</si>
  <si>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</si>
  <si>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</si>
  <si>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</si>
  <si>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</si>
  <si>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</si>
  <si>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</si>
  <si>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</si>
  <si>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</si>
  <si>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</si>
  <si>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</si>
  <si>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</si>
  <si>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</si>
  <si>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</si>
  <si>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</si>
  <si>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</si>
  <si>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</si>
  <si>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</si>
  <si>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</si>
  <si>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</si>
  <si>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</si>
  <si>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</si>
  <si>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</si>
  <si>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</si>
  <si>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</si>
  <si>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</si>
  <si>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</si>
  <si>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</si>
  <si>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</si>
  <si>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</si>
  <si>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</si>
  <si>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</si>
  <si>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</si>
  <si>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</si>
  <si>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</si>
  <si>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</si>
  <si>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</si>
  <si>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</si>
  <si>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</si>
  <si>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</si>
  <si>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</si>
  <si>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</si>
  <si>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</si>
  <si>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</si>
  <si>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</si>
  <si>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</si>
  <si>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</si>
  <si>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</si>
  <si>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</si>
  <si>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</si>
  <si>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</si>
  <si>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</si>
  <si>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</si>
  <si>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</si>
  <si>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</si>
  <si>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</si>
  <si>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</si>
  <si>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</si>
  <si>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</si>
  <si>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</si>
  <si>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</si>
  <si>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</si>
  <si>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</si>
  <si>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</si>
  <si>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</si>
  <si>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</si>
  <si>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</si>
  <si>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</si>
  <si>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</si>
  <si>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</si>
  <si>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</si>
  <si>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</si>
  <si>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</si>
  <si>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</si>
  <si>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</si>
  <si>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</si>
  <si>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</si>
  <si>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</si>
  <si>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</si>
  <si>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</si>
  <si>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</si>
  <si>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</si>
  <si>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</si>
  <si>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</si>
  <si>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</si>
  <si>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</si>
  <si>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</si>
  <si>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</si>
  <si>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</si>
  <si>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</si>
  <si>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</si>
  <si>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</si>
  <si>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</si>
  <si>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</si>
  <si>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</si>
  <si>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</si>
  <si>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</si>
  <si>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</si>
  <si>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</si>
  <si>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</si>
  <si>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</si>
  <si>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</si>
  <si>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</si>
  <si>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</si>
  <si>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</si>
  <si>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</si>
  <si>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</si>
  <si>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</si>
  <si>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</si>
  <si>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</si>
  <si>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</si>
  <si>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</si>
  <si>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</si>
  <si>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</si>
  <si>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</si>
  <si>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</si>
  <si>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</si>
  <si>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</si>
  <si>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</si>
  <si>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</si>
  <si>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</si>
  <si>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</si>
  <si>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</si>
  <si>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</si>
  <si>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</si>
  <si>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</si>
  <si>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</si>
  <si>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</si>
  <si>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</si>
  <si>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</si>
  <si>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</si>
  <si>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</si>
  <si>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</si>
  <si>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</si>
  <si>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</si>
  <si>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</si>
  <si>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</si>
  <si>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</si>
  <si>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</si>
  <si>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</si>
  <si>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</si>
  <si>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</si>
  <si>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</si>
  <si>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</si>
  <si>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</si>
  <si>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</si>
  <si>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</si>
  <si>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</si>
  <si>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</si>
  <si>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</si>
  <si>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</si>
  <si>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</si>
  <si>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</si>
  <si>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</si>
  <si>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</si>
  <si>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</si>
  <si>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</si>
  <si>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</si>
  <si>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</si>
  <si>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</si>
  <si>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</si>
  <si>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</si>
  <si>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</si>
  <si>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</si>
  <si>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</si>
  <si>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</si>
  <si>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</si>
  <si>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</si>
  <si>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</si>
  <si>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</si>
  <si>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</si>
  <si>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</si>
  <si>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</si>
  <si>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</si>
  <si>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</si>
  <si>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</si>
  <si>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</si>
  <si>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</si>
  <si>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</si>
  <si>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</si>
  <si>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</si>
  <si>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</si>
  <si>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</si>
  <si>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</si>
  <si>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</si>
  <si>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</si>
  <si>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</si>
  <si>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</si>
  <si>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</si>
  <si>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</si>
  <si>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</si>
  <si>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</si>
  <si>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</si>
  <si>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</si>
  <si>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</si>
  <si>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</si>
  <si>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</si>
  <si>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</si>
  <si>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</si>
  <si>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</si>
  <si>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</si>
  <si>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</si>
  <si>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</si>
  <si>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</si>
  <si>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</si>
  <si>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</si>
  <si>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</si>
  <si>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</si>
  <si>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</si>
  <si>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</si>
  <si>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</si>
  <si>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</si>
  <si>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</si>
  <si>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</si>
  <si>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</si>
  <si>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</si>
  <si>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</si>
  <si>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</si>
  <si>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</si>
  <si>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</si>
  <si>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</si>
  <si>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</si>
  <si>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</si>
  <si>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</si>
  <si>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</si>
  <si>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</si>
  <si>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</si>
  <si>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</si>
  <si>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</si>
  <si>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</si>
  <si>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</si>
  <si>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</si>
  <si>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</si>
  <si>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</si>
  <si>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</si>
  <si>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</si>
  <si>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</si>
  <si>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</si>
  <si>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</si>
  <si>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</si>
  <si>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</si>
  <si>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</si>
  <si>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</si>
  <si>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</si>
  <si>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</si>
  <si>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</si>
  <si>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</si>
  <si>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</si>
  <si>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</si>
  <si>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</si>
  <si>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</si>
  <si>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</si>
  <si>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</si>
  <si>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</si>
  <si>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</si>
  <si>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</si>
  <si>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</si>
  <si>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</si>
  <si>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</si>
  <si>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</si>
  <si>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</si>
  <si>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</si>
  <si>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</si>
  <si>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</si>
  <si>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</si>
  <si>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</si>
  <si>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</si>
  <si>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</si>
  <si>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</si>
  <si>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</si>
  <si>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</si>
  <si>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</si>
  <si>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</si>
  <si>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</si>
  <si>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</si>
  <si>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</si>
  <si>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</si>
  <si>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</si>
  <si>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</si>
  <si>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</si>
  <si>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</si>
  <si>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</si>
  <si>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</si>
  <si>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</si>
  <si>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</si>
  <si>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</si>
  <si>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</si>
  <si>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</si>
  <si>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</si>
  <si>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</si>
  <si>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</si>
  <si>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</si>
  <si>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</si>
  <si>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</si>
  <si>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</si>
  <si>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</si>
  <si>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</si>
  <si>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</si>
  <si>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</si>
  <si>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</si>
  <si>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</si>
  <si>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</si>
  <si>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</si>
  <si>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</si>
  <si>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</si>
  <si>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</si>
  <si>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</si>
  <si>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</si>
  <si>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</si>
  <si>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</si>
  <si>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</si>
  <si>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</si>
  <si>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</si>
  <si>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</si>
  <si>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</si>
  <si>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</si>
  <si>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</si>
  <si>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</si>
  <si>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</si>
  <si>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</si>
  <si>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</si>
  <si>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</si>
  <si>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</si>
  <si>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</si>
  <si>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</si>
  <si>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</si>
  <si>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</si>
  <si>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</si>
  <si>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</si>
  <si>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</si>
  <si>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</si>
  <si>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</si>
  <si>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</si>
  <si>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</si>
  <si>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</si>
  <si>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</si>
  <si>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</si>
  <si>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</si>
  <si>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</si>
  <si>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</si>
  <si>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</si>
  <si>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</si>
  <si>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</si>
  <si>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</si>
  <si>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</si>
  <si>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</si>
  <si>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</si>
  <si>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</si>
  <si>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</si>
  <si>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</si>
  <si>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</si>
  <si>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</si>
  <si>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</si>
  <si>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</si>
  <si>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</si>
  <si>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</si>
  <si>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</si>
  <si>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</si>
  <si>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</si>
  <si>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</si>
  <si>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</si>
  <si>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</si>
  <si>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</si>
  <si>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</si>
  <si>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</si>
  <si>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</si>
  <si>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</si>
  <si>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</si>
  <si>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</si>
  <si>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</si>
  <si>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</si>
  <si>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</si>
  <si>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</si>
  <si>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</si>
  <si>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</si>
  <si>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</si>
  <si>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</si>
  <si>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</si>
  <si>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</si>
  <si>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</si>
  <si>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</si>
  <si>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</si>
  <si>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</si>
  <si>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</si>
  <si>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</si>
  <si>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</si>
  <si>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</si>
  <si>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</si>
  <si>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</si>
  <si>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</si>
  <si>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</si>
  <si>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</si>
  <si>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</si>
  <si>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</si>
  <si>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</si>
  <si>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</si>
  <si>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</si>
  <si>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</si>
  <si>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</si>
  <si>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</si>
  <si>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</si>
  <si>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</si>
  <si>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</si>
  <si>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</si>
  <si>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</si>
  <si>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</si>
  <si>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</si>
  <si>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</si>
  <si>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</si>
  <si>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</si>
  <si>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</si>
  <si>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</si>
  <si>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</si>
  <si>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</si>
  <si>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</si>
  <si>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</si>
  <si>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</si>
  <si>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</si>
  <si>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</si>
  <si>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</si>
  <si>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</si>
  <si>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</si>
  <si>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</si>
  <si>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</si>
  <si>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</si>
  <si>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</si>
  <si>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</si>
  <si>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</si>
  <si>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</si>
  <si>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</si>
  <si>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</si>
  <si>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</si>
  <si>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</si>
  <si>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</si>
  <si>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</si>
  <si>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</si>
  <si>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</si>
  <si>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</si>
  <si>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</si>
  <si>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</si>
  <si>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</si>
  <si>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</si>
  <si>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</si>
  <si>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</si>
  <si>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</si>
  <si>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</si>
  <si>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</si>
  <si>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</si>
  <si>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</si>
  <si>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</si>
  <si>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</si>
  <si>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</si>
  <si>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</si>
  <si>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</si>
  <si>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</si>
  <si>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</si>
  <si>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</si>
  <si>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</si>
  <si>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</si>
  <si>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</si>
  <si>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</si>
  <si>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</si>
  <si>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</si>
  <si>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</si>
  <si>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</si>
  <si>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</si>
  <si>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</si>
  <si>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</si>
  <si>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</si>
  <si>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</si>
  <si>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</si>
  <si>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</si>
  <si>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</si>
  <si>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</si>
  <si>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</si>
  <si>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</si>
  <si>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</si>
  <si>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</si>
  <si>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</si>
  <si>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</si>
  <si>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</si>
  <si>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</si>
  <si>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</si>
  <si>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</si>
  <si>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</si>
  <si>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</si>
  <si>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</si>
  <si>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</si>
  <si>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</si>
  <si>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</si>
  <si>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</si>
  <si>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</si>
  <si>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</si>
  <si>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</si>
  <si>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</si>
  <si>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</si>
  <si>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</si>
  <si>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</si>
  <si>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</si>
  <si>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</si>
  <si>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</si>
  <si>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</si>
  <si>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</si>
  <si>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</si>
  <si>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</si>
  <si>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</si>
  <si>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</si>
  <si>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</si>
  <si>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</si>
  <si>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</si>
  <si>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</si>
  <si>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</si>
  <si>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</si>
  <si>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</si>
  <si>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</si>
  <si>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</si>
  <si>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</si>
  <si>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</si>
  <si>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</si>
  <si>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</si>
  <si>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</si>
  <si>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</si>
  <si>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</si>
  <si>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</si>
  <si>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</si>
  <si>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</si>
  <si>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</si>
  <si>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</si>
  <si>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</si>
  <si>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</si>
  <si>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</si>
  <si>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</si>
  <si>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</si>
  <si>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</si>
  <si>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</si>
  <si>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</si>
  <si>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</si>
  <si>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</si>
  <si>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</si>
  <si>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</si>
  <si>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</si>
  <si>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</si>
  <si>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</si>
  <si>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</si>
  <si>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</si>
  <si>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</si>
  <si>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</si>
  <si>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</si>
  <si>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</si>
  <si>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</si>
  <si>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</si>
  <si>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</si>
  <si>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</si>
  <si>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</si>
  <si>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</si>
  <si>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</si>
  <si>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</si>
  <si>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</si>
  <si>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</si>
  <si>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</si>
  <si>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</si>
  <si>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</si>
  <si>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</si>
  <si>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</si>
  <si>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</si>
  <si>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</si>
  <si>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</si>
  <si>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</si>
  <si>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</si>
  <si>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</si>
  <si>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</si>
  <si>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</si>
  <si>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</si>
  <si>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</si>
  <si>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</si>
  <si>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</si>
  <si>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</si>
  <si>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</si>
  <si>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</si>
  <si>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</si>
  <si>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</si>
  <si>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</si>
  <si>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</si>
  <si>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</si>
  <si>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</si>
  <si>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</si>
  <si>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</si>
  <si>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</si>
  <si>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</si>
  <si>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</si>
  <si>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</si>
  <si>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</si>
  <si>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</si>
  <si>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</si>
  <si>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</si>
  <si>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</si>
  <si>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</si>
  <si>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</si>
  <si>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</si>
  <si>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</si>
  <si>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</si>
  <si>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</si>
  <si>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</si>
  <si>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</si>
  <si>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</si>
  <si>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</si>
  <si>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</si>
  <si>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</si>
  <si>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</si>
  <si>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</si>
  <si>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</si>
  <si>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</si>
  <si>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</si>
  <si>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</si>
  <si>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</si>
  <si>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</si>
  <si>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</si>
  <si>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</si>
  <si>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</si>
  <si>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</si>
  <si>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</si>
  <si>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</si>
  <si>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</si>
  <si>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</si>
  <si>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</si>
  <si>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</si>
  <si>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</si>
  <si>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</si>
  <si>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</si>
  <si>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</si>
  <si>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</si>
  <si>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</si>
  <si>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</si>
  <si>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</si>
  <si>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</si>
  <si>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</si>
  <si>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</si>
  <si>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</si>
  <si>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</si>
  <si>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</si>
  <si>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</si>
  <si>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</si>
  <si>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</si>
  <si>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</si>
  <si>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</si>
  <si>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</si>
  <si>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</si>
  <si>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</si>
  <si>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</si>
  <si>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</si>
  <si>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</si>
  <si>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</si>
  <si>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</si>
  <si>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</si>
  <si>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</si>
  <si>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</si>
  <si>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</si>
  <si>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</si>
  <si>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</si>
  <si>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</si>
  <si>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</si>
  <si>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</si>
  <si>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</si>
  <si>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</si>
  <si>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</si>
  <si>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</si>
  <si>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</si>
  <si>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</si>
  <si>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</si>
  <si>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</si>
  <si>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</si>
  <si>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</si>
  <si>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</si>
  <si>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</si>
  <si>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</si>
  <si>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</si>
  <si>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</si>
  <si>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</si>
  <si>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</si>
  <si>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</si>
  <si>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</si>
  <si>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</si>
  <si>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</si>
  <si>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</si>
  <si>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</si>
  <si>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</si>
  <si>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</si>
  <si>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</si>
  <si>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</si>
  <si>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</si>
  <si>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</si>
  <si>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</si>
  <si>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</si>
  <si>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</si>
  <si>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</si>
  <si>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</si>
  <si>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</si>
  <si>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</si>
  <si>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</si>
  <si>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</si>
  <si>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</si>
  <si>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</si>
  <si>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</si>
  <si>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</si>
  <si>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</si>
  <si>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</si>
  <si>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</si>
  <si>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</si>
  <si>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</si>
  <si>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</si>
  <si>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</si>
  <si>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</si>
  <si>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</si>
  <si>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</si>
  <si>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</si>
  <si>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</si>
  <si>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</si>
  <si>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</si>
  <si>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</si>
  <si>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</si>
  <si>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</si>
  <si>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</si>
  <si>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</si>
  <si>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</si>
  <si>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</si>
  <si>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</si>
  <si>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</si>
  <si>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</si>
  <si>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</si>
  <si>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</si>
  <si>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</si>
  <si>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</si>
  <si>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</si>
  <si>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</si>
  <si>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</si>
  <si>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</si>
  <si>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</si>
  <si>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</si>
  <si>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</si>
  <si>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</si>
  <si>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</si>
  <si>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</si>
  <si>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</si>
  <si>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</si>
  <si>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</si>
  <si>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</si>
  <si>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</si>
  <si>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</si>
  <si>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</si>
  <si>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</si>
  <si>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</si>
  <si>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</si>
  <si>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</si>
  <si>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</si>
  <si>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</si>
  <si>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</si>
  <si>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</si>
  <si>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</si>
  <si>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</si>
  <si>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</si>
  <si>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</si>
  <si>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</si>
  <si>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</si>
  <si>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</si>
  <si>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</si>
  <si>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</si>
  <si>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</si>
  <si>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</si>
  <si>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</si>
  <si>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</si>
  <si>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</si>
  <si>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</si>
  <si>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</si>
  <si>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</si>
  <si>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</si>
  <si>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</si>
  <si>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</si>
  <si>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</si>
  <si>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</si>
  <si>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</si>
  <si>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</si>
  <si>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</si>
  <si>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</si>
  <si>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</si>
  <si>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</si>
  <si>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</si>
  <si>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</si>
  <si>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</si>
  <si>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</si>
  <si>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</si>
  <si>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</si>
  <si>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</si>
  <si>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</si>
  <si>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</si>
  <si>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</si>
  <si>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</si>
  <si>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</si>
  <si>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</si>
  <si>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</si>
  <si>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</si>
  <si>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</si>
  <si>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</si>
  <si>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</si>
  <si>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</si>
  <si>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</si>
  <si>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</si>
  <si>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</si>
  <si>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</si>
  <si>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</si>
  <si>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</si>
  <si>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</si>
  <si>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</si>
  <si>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</si>
  <si>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</si>
  <si>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</si>
  <si>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</si>
  <si>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</si>
  <si>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</si>
  <si>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</si>
  <si>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</si>
  <si>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</si>
  <si>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</si>
  <si>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</si>
  <si>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</si>
  <si>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</si>
  <si>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</si>
  <si>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</si>
  <si>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</si>
  <si>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</si>
  <si>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</si>
  <si>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</si>
  <si>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</si>
  <si>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</si>
  <si>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</si>
  <si>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</si>
  <si>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</si>
  <si>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</si>
  <si>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</si>
  <si>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</si>
  <si>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</si>
  <si>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</si>
  <si>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</si>
  <si>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</si>
  <si>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</si>
  <si>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</si>
  <si>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</si>
  <si>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</si>
  <si>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</si>
  <si>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</si>
  <si>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</si>
  <si>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</si>
  <si>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</si>
  <si>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</si>
  <si>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</si>
  <si>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</si>
  <si>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</si>
  <si>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</si>
  <si>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</si>
  <si>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</si>
  <si>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</si>
  <si>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</si>
  <si>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</si>
  <si>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</si>
  <si>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</si>
  <si>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</si>
  <si>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</si>
  <si>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</si>
  <si>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</si>
  <si>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</si>
  <si>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</si>
  <si>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</si>
  <si>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</si>
  <si>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</si>
  <si>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</si>
  <si>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</si>
  <si>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</si>
  <si>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</si>
  <si>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</si>
  <si>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</si>
  <si>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</si>
  <si>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</si>
  <si>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</si>
  <si>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</si>
  <si>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</si>
  <si>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</si>
  <si>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</si>
  <si>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</si>
  <si>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</si>
  <si>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</si>
  <si>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</si>
  <si>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</si>
  <si>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</si>
  <si>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</si>
  <si>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</si>
  <si>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</si>
  <si>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</si>
  <si>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</si>
  <si>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</si>
  <si>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</si>
  <si>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</si>
  <si>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</si>
  <si>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</si>
  <si>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</si>
  <si>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</si>
  <si>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</si>
  <si>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</si>
  <si>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</si>
  <si>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</si>
  <si>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</si>
  <si>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</si>
  <si>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</si>
  <si>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</si>
  <si>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</si>
  <si>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</si>
  <si>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</si>
  <si>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</si>
  <si>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</si>
  <si>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</si>
  <si>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</si>
  <si>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</si>
  <si>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</si>
  <si>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</si>
  <si>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</si>
  <si>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</si>
  <si>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</si>
  <si>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</si>
  <si>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</si>
  <si>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</si>
  <si>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</si>
  <si>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</si>
  <si>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</si>
  <si>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</si>
  <si>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</si>
  <si>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</si>
  <si>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</si>
  <si>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</si>
  <si>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</si>
  <si>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</si>
  <si>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</si>
  <si>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</si>
  <si>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</si>
  <si>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</si>
  <si>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</si>
  <si>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</si>
  <si>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</si>
  <si>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</si>
  <si>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</si>
  <si>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</si>
  <si>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</si>
  <si>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</si>
  <si>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</si>
  <si>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</si>
  <si>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</si>
  <si>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</si>
  <si>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</si>
  <si>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</si>
  <si>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</si>
  <si>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</si>
  <si>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</si>
  <si>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</si>
  <si>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</si>
  <si>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</si>
  <si>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</si>
  <si>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</si>
  <si>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</si>
  <si>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</si>
  <si>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</si>
  <si>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</si>
  <si>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</si>
  <si>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</si>
  <si>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</si>
  <si>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</si>
  <si>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</si>
  <si>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</si>
  <si>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</si>
  <si>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</si>
  <si>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</si>
  <si>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</si>
  <si>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</si>
  <si>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</si>
  <si>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</si>
  <si>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</si>
  <si>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</si>
  <si>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</si>
  <si>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</si>
  <si>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</si>
  <si>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</si>
  <si>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</si>
  <si>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</si>
  <si>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</si>
  <si>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</si>
  <si>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</si>
  <si>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</si>
  <si>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</si>
  <si>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</si>
  <si>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</si>
  <si>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</si>
  <si>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</si>
  <si>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</si>
  <si>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</si>
  <si>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</si>
  <si>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</si>
  <si>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</si>
  <si>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</si>
  <si>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</si>
  <si>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</si>
  <si>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</si>
  <si>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</si>
  <si>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</si>
  <si>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</si>
  <si>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</si>
  <si>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</si>
  <si>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</si>
  <si>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</si>
  <si>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</si>
  <si>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</si>
  <si>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</si>
  <si>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</si>
  <si>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</si>
  <si>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</si>
  <si>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</si>
  <si>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</si>
  <si>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</si>
  <si>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</si>
  <si>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</si>
  <si>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</si>
  <si>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</si>
  <si>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</si>
  <si>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</si>
  <si>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</si>
  <si>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</si>
  <si>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</si>
  <si>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</si>
  <si>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</si>
  <si>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</si>
  <si>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</si>
  <si>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</si>
  <si>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</si>
  <si>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</si>
  <si>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</si>
  <si>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</si>
  <si>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</si>
  <si>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</si>
  <si>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</si>
  <si>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</si>
  <si>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</si>
  <si>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</si>
  <si>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</si>
  <si>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</si>
  <si>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</si>
  <si>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</si>
  <si>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</si>
  <si>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</si>
  <si>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</si>
  <si>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</si>
  <si>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</si>
  <si>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</si>
  <si>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</si>
  <si>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</si>
  <si>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</si>
  <si>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</si>
  <si>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</si>
  <si>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</si>
  <si>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</si>
  <si>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</si>
  <si>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</si>
  <si>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</si>
  <si>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</si>
  <si>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</si>
  <si>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</si>
  <si>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</si>
  <si>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</si>
  <si>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</si>
  <si>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</si>
  <si>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</si>
  <si>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</si>
  <si>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</si>
  <si>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</si>
  <si>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</si>
  <si>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</si>
  <si>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</si>
  <si>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</si>
  <si>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</si>
  <si>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</si>
  <si>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</si>
  <si>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</si>
  <si>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</si>
  <si>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</si>
  <si>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</si>
  <si>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</si>
  <si>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</si>
  <si>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</si>
  <si>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</si>
  <si>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</si>
  <si>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</si>
  <si>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</si>
  <si>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</si>
  <si>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</si>
  <si>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</si>
  <si>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</si>
  <si>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</si>
  <si>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</si>
  <si>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</si>
  <si>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</si>
  <si>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</si>
  <si>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</si>
  <si>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</si>
  <si>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</si>
  <si>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</si>
  <si>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</si>
  <si>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</si>
  <si>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</si>
  <si>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</si>
  <si>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</si>
  <si>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</si>
  <si>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</si>
  <si>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</si>
  <si>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</si>
  <si>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</si>
  <si>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</si>
  <si>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</si>
  <si>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</si>
  <si>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</si>
  <si>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</si>
  <si>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</si>
  <si>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</si>
  <si>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</si>
  <si>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</si>
  <si>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</si>
  <si>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</si>
  <si>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</si>
  <si>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</si>
  <si>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</si>
  <si>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</si>
  <si>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</si>
  <si>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</si>
  <si>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</si>
  <si>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</si>
  <si>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</si>
  <si>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</si>
  <si>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</si>
  <si>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</si>
  <si>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</si>
  <si>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</si>
  <si>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</si>
  <si>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</si>
  <si>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</si>
  <si>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</si>
  <si>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</si>
  <si>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</si>
  <si>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</si>
  <si>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</si>
  <si>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</si>
  <si>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</si>
  <si>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</si>
  <si>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</si>
  <si>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</si>
  <si>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</si>
  <si>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</si>
  <si>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</si>
  <si>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</si>
  <si>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</si>
  <si>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</si>
  <si>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</si>
  <si>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</si>
  <si>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</si>
  <si>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</si>
  <si>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</si>
  <si>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</si>
  <si>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</si>
  <si>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</si>
  <si>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</si>
  <si>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</si>
  <si>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</si>
  <si>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</si>
  <si>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</si>
  <si>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</si>
  <si>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</si>
  <si>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</si>
  <si>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</si>
  <si>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</si>
  <si>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</si>
  <si>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</si>
  <si>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</si>
  <si>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</si>
  <si>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</si>
  <si>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</si>
  <si>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</si>
  <si>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</si>
  <si>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</si>
  <si>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</si>
  <si>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</si>
  <si>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</si>
  <si>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</si>
  <si>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</si>
  <si>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</si>
  <si>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</si>
  <si>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</si>
  <si>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</si>
  <si>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</si>
  <si>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</si>
  <si>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</si>
  <si>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</si>
  <si>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</si>
  <si>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</si>
  <si>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</si>
  <si>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</si>
  <si>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</si>
  <si>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</si>
  <si>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</si>
  <si>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</si>
  <si>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</si>
  <si>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</si>
  <si>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</si>
  <si>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</si>
  <si>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</si>
  <si>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</si>
  <si>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</si>
  <si>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</si>
  <si>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</si>
  <si>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</si>
  <si>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</si>
  <si>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</si>
  <si>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</si>
  <si>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</si>
  <si>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</si>
  <si>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</si>
  <si>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</si>
  <si>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</si>
  <si>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</si>
  <si>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</si>
  <si>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</si>
  <si>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</si>
  <si>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</si>
  <si>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</si>
  <si>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</si>
  <si>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</si>
  <si>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</si>
  <si>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</si>
  <si>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</si>
  <si>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</si>
  <si>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</si>
  <si>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</si>
  <si>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</si>
  <si>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</si>
  <si>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</si>
  <si>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</si>
  <si>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</si>
  <si>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</si>
  <si>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</si>
  <si>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</si>
  <si>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</si>
  <si>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</si>
  <si>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</si>
  <si>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</si>
  <si>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</si>
  <si>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</si>
  <si>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</si>
  <si>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</si>
  <si>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</si>
  <si>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</si>
  <si>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</si>
  <si>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</si>
  <si>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</si>
  <si>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</si>
  <si>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</si>
  <si>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</si>
  <si>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</si>
  <si>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</si>
  <si>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</si>
  <si>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</si>
  <si>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</si>
  <si>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</si>
  <si>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</si>
  <si>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</si>
  <si>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</si>
  <si>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</si>
  <si>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</si>
  <si>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</si>
  <si>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</si>
  <si>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</si>
  <si>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</si>
  <si>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</si>
  <si>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</si>
  <si>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</si>
  <si>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</si>
  <si>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</si>
  <si>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</si>
  <si>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</si>
  <si>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</si>
  <si>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</si>
  <si>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</si>
  <si>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</si>
  <si>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</si>
  <si>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</si>
  <si>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</si>
  <si>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</si>
  <si>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</si>
  <si>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</si>
  <si>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</si>
  <si>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</si>
  <si>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</si>
  <si>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</si>
  <si>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</si>
  <si>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</si>
  <si>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</si>
  <si>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</si>
  <si>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</si>
  <si>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</si>
  <si>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</si>
  <si>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</si>
  <si>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</si>
  <si>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</si>
  <si>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</si>
  <si>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</si>
  <si>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</si>
  <si>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</si>
  <si>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</si>
  <si>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</si>
  <si>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</si>
  <si>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</si>
  <si>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</si>
  <si>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</si>
  <si>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</si>
  <si>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</si>
  <si>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</si>
  <si>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</si>
  <si>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</si>
  <si>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</si>
  <si>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</si>
  <si>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</si>
  <si>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</si>
  <si>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</si>
  <si>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</si>
  <si>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</si>
  <si>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</si>
  <si>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</si>
  <si>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</si>
  <si>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</si>
  <si>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</si>
  <si>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</si>
  <si>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</si>
  <si>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</si>
  <si>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</si>
  <si>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</si>
  <si>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</si>
  <si>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</si>
  <si>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</si>
  <si>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</si>
  <si>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</si>
  <si>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</si>
  <si>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</si>
  <si>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</si>
  <si>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</si>
  <si>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</si>
  <si>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</si>
  <si>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</si>
  <si>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</si>
  <si>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</si>
  <si>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</si>
  <si>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</si>
  <si>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</si>
  <si>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</si>
  <si>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</si>
  <si>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</si>
  <si>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</si>
  <si>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</si>
  <si>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</si>
  <si>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</si>
  <si>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</si>
  <si>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</si>
  <si>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</si>
  <si>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</si>
  <si>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</si>
  <si>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</si>
  <si>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</si>
  <si>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</si>
  <si>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</si>
  <si>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</si>
  <si>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</si>
  <si>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</si>
  <si>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</si>
  <si>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</si>
  <si>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</si>
  <si>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</si>
  <si>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</si>
  <si>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</si>
  <si>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</si>
  <si>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</si>
  <si>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</si>
  <si>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</si>
  <si>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</si>
  <si>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</si>
  <si>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</si>
  <si>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</si>
  <si>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</si>
  <si>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</si>
  <si>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</si>
  <si>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</si>
  <si>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</si>
  <si>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</si>
  <si>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</si>
  <si>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</si>
  <si>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</si>
  <si>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</si>
  <si>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</si>
  <si>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</si>
  <si>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</si>
  <si>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</si>
  <si>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</si>
  <si>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</si>
  <si>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</si>
  <si>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</si>
  <si>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</si>
  <si>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</si>
  <si>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</si>
  <si>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</si>
  <si>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</si>
  <si>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</si>
  <si>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</si>
  <si>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</si>
  <si>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</si>
  <si>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</si>
  <si>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</si>
  <si>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</si>
  <si>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</si>
  <si>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</si>
  <si>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</si>
  <si>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</si>
  <si>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</si>
  <si>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</si>
  <si>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</si>
  <si>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</si>
  <si>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</si>
  <si>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</si>
  <si>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</si>
  <si>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</si>
  <si>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</si>
  <si>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</si>
  <si>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</si>
  <si>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</si>
  <si>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</si>
  <si>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</si>
  <si>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</si>
  <si>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</si>
  <si>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</si>
  <si>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</si>
  <si>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</si>
  <si>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</si>
  <si>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</si>
  <si>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</si>
  <si>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</si>
  <si>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</si>
  <si>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</si>
  <si>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</si>
  <si>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</si>
  <si>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</si>
  <si>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</si>
  <si>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</si>
  <si>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</si>
  <si>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</si>
  <si>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</si>
  <si>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</si>
  <si>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</si>
  <si>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</si>
  <si>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</si>
  <si>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</si>
  <si>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</si>
  <si>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</si>
  <si>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</si>
  <si>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</si>
  <si>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</si>
  <si>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</si>
  <si>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</si>
  <si>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</si>
  <si>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</si>
  <si>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</si>
  <si>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</si>
  <si>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</si>
  <si>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</si>
  <si>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</si>
  <si>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</si>
  <si>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</si>
  <si>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</si>
  <si>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</si>
  <si>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</si>
  <si>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</si>
  <si>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</si>
  <si>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</si>
  <si>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</si>
  <si>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</si>
  <si>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</si>
  <si>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</si>
  <si>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</si>
  <si>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</si>
  <si>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</si>
  <si>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</si>
  <si>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</si>
  <si>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</si>
  <si>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</si>
  <si>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</si>
  <si>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</si>
  <si>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</si>
  <si>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</si>
  <si>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</si>
  <si>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</si>
  <si>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</si>
  <si>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</si>
  <si>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</si>
  <si>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</si>
  <si>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</si>
  <si>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</si>
  <si>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</si>
  <si>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</si>
  <si>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</si>
  <si>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</si>
  <si>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</si>
  <si>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</si>
  <si>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</si>
  <si>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</si>
  <si>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</si>
  <si>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</si>
  <si>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</si>
  <si>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</si>
  <si>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</si>
  <si>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</si>
  <si>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</si>
  <si>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</si>
  <si>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</si>
  <si>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</si>
  <si>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</si>
  <si>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</si>
  <si>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</si>
  <si>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</si>
  <si>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</si>
  <si>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</si>
  <si>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</si>
  <si>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</si>
  <si>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</si>
  <si>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</si>
  <si>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</si>
  <si>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</si>
  <si>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</si>
  <si>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</si>
  <si>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</si>
  <si>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</si>
  <si>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</si>
  <si>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</si>
  <si>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</si>
  <si>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</si>
  <si>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</si>
  <si>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</si>
  <si>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</si>
  <si>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</si>
  <si>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</si>
  <si>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</si>
  <si>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</si>
  <si>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</si>
  <si>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</si>
  <si>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</si>
  <si>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</si>
  <si>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</si>
  <si>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</si>
  <si>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</si>
  <si>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</si>
  <si>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</si>
  <si>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</si>
  <si>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</si>
  <si>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</si>
  <si>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</si>
  <si>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</si>
  <si>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</si>
  <si>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</si>
  <si>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</si>
  <si>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</si>
  <si>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</si>
  <si>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</si>
  <si>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</si>
  <si>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</si>
  <si>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</si>
  <si>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</si>
  <si>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</si>
  <si>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</si>
  <si>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</si>
  <si>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</si>
  <si>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</si>
  <si>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</si>
  <si>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</si>
  <si>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</si>
  <si>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</si>
  <si>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</si>
  <si>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</si>
  <si>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</si>
  <si>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</si>
  <si>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</si>
  <si>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</si>
  <si>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</si>
  <si>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</si>
  <si>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</si>
  <si>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</si>
  <si>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</si>
  <si>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</si>
  <si>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</si>
  <si>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</si>
  <si>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</si>
  <si>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</si>
  <si>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</si>
  <si>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</si>
  <si>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</si>
  <si>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</si>
  <si>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</si>
  <si>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</si>
  <si>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</si>
  <si>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</si>
  <si>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</si>
  <si>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</si>
  <si>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</si>
  <si>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</si>
  <si>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</si>
  <si>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</si>
  <si>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</si>
  <si>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</si>
  <si>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</si>
  <si>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</si>
  <si>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</si>
  <si>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</si>
  <si>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</si>
  <si>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</si>
  <si>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</si>
  <si>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</si>
  <si>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</si>
  <si>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</si>
  <si>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</si>
  <si>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</si>
  <si>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</si>
  <si>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</si>
  <si>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</si>
  <si>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</si>
  <si>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</si>
  <si>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</si>
  <si>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</si>
  <si>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</si>
  <si>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</si>
  <si>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</si>
  <si>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</si>
  <si>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</si>
  <si>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</si>
  <si>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</si>
  <si>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</si>
  <si>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</si>
  <si>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</si>
  <si>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</si>
  <si>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</si>
  <si>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</si>
  <si>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</si>
  <si>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</si>
  <si>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</si>
  <si>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</si>
  <si>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</si>
  <si>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</si>
  <si>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</si>
  <si>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</si>
  <si>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</si>
  <si>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</si>
  <si>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</si>
  <si>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</si>
  <si>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</si>
  <si>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</si>
  <si>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</si>
  <si>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</si>
  <si>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</si>
  <si>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</si>
  <si>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</si>
  <si>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</si>
  <si>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</si>
  <si>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</si>
  <si>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</si>
  <si>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</si>
  <si>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</si>
  <si>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</si>
  <si>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</si>
  <si>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</si>
  <si>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</si>
  <si>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</si>
  <si>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</si>
  <si>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</si>
  <si>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</si>
  <si>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</si>
  <si>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</si>
  <si>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</si>
  <si>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</si>
  <si>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</si>
  <si>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</si>
  <si>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</si>
  <si>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</si>
  <si>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</si>
  <si>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</si>
  <si>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</si>
  <si>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</si>
  <si>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</si>
  <si>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</si>
  <si>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</si>
  <si>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</si>
  <si>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</si>
  <si>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</si>
  <si>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</si>
  <si>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</si>
  <si>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</si>
  <si>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</si>
  <si>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</si>
  <si>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</si>
  <si>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</si>
  <si>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</si>
  <si>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</si>
  <si>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</si>
  <si>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</si>
  <si>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</si>
  <si>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</si>
  <si>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</si>
  <si>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</si>
  <si>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</si>
  <si>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</si>
  <si>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</si>
  <si>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</si>
  <si>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</si>
  <si>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</si>
  <si>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</si>
  <si>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</si>
  <si>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</si>
  <si>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</si>
  <si>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</si>
  <si>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</si>
  <si>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</si>
  <si>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</si>
  <si>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</si>
  <si>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</si>
  <si>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</si>
  <si>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</si>
  <si>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</si>
  <si>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</si>
  <si>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</si>
  <si>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</si>
  <si>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</si>
  <si>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</si>
  <si>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</si>
  <si>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</si>
  <si>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</si>
  <si>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</si>
  <si>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</si>
  <si>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</si>
  <si>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</si>
  <si>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</si>
  <si>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</si>
  <si>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</si>
  <si>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</si>
  <si>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</si>
  <si>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</si>
  <si>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</si>
  <si>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</si>
  <si>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</si>
  <si>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</si>
  <si>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</si>
  <si>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</si>
  <si>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</si>
  <si>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</si>
  <si>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</si>
  <si>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</si>
  <si>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</si>
  <si>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</si>
  <si>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</si>
  <si>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</si>
  <si>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</si>
  <si>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</si>
  <si>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</si>
  <si>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</si>
  <si>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</si>
  <si>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</si>
  <si>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</si>
  <si>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</si>
  <si>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</si>
  <si>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</si>
  <si>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</si>
  <si>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</si>
  <si>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</si>
  <si>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</si>
  <si>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</si>
  <si>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</si>
  <si>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</si>
  <si>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</si>
  <si>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</si>
  <si>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</si>
  <si>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</si>
  <si>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</si>
  <si>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</si>
  <si>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</si>
  <si>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</si>
  <si>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</si>
  <si>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</si>
  <si>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</si>
  <si>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</si>
  <si>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</si>
  <si>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</si>
  <si>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</si>
  <si>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</si>
  <si>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</si>
  <si>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</si>
  <si>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</si>
  <si>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</si>
  <si>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</si>
  <si>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</si>
  <si>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</si>
  <si>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</si>
  <si>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</si>
  <si>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</si>
  <si>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</si>
  <si>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</si>
  <si>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</si>
  <si>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</si>
  <si>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</si>
  <si>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</si>
  <si>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</si>
  <si>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</si>
  <si>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</si>
  <si>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</si>
  <si>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</si>
  <si>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</si>
  <si>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</si>
  <si>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</si>
  <si>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</si>
  <si>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</si>
  <si>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</si>
  <si>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</si>
  <si>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</si>
  <si>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</si>
  <si>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</si>
  <si>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</si>
  <si>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</si>
  <si>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</si>
  <si>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</si>
  <si>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</si>
  <si>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</si>
  <si>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</si>
  <si>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</si>
  <si>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</si>
  <si>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</si>
  <si>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</si>
  <si>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</si>
  <si>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</si>
  <si>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</si>
  <si>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</si>
  <si>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</si>
  <si>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</si>
  <si>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</si>
  <si>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</si>
  <si>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</si>
  <si>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</si>
  <si>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</si>
  <si>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</si>
  <si>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</si>
  <si>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</si>
  <si>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</si>
  <si>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</si>
  <si>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</si>
  <si>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</si>
  <si>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</si>
  <si>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</si>
  <si>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</si>
  <si>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</si>
  <si>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</si>
  <si>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</si>
  <si>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</si>
  <si>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</si>
  <si>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</si>
  <si>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</si>
  <si>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</si>
  <si>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</si>
  <si>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</si>
  <si>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</si>
  <si>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</si>
  <si>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</si>
  <si>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</si>
  <si>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</si>
  <si>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</si>
  <si>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</si>
  <si>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</si>
  <si>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</si>
  <si>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</si>
  <si>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</si>
  <si>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</si>
  <si>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</si>
  <si>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</si>
  <si>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</si>
  <si>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</si>
  <si>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</si>
  <si>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</si>
  <si>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</si>
  <si>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</si>
  <si>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</si>
  <si>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</si>
  <si>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</si>
  <si>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</si>
  <si>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</si>
  <si>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</si>
  <si>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</si>
  <si>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</si>
  <si>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</si>
  <si>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</si>
  <si>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</si>
  <si>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</si>
  <si>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</si>
  <si>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</si>
  <si>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</si>
  <si>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</si>
  <si>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</si>
  <si>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</si>
  <si>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</si>
  <si>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</si>
  <si>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</si>
  <si>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</si>
  <si>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</si>
  <si>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</si>
  <si>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</si>
  <si>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</si>
  <si>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</si>
  <si>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</si>
  <si>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</si>
  <si>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</si>
  <si>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</si>
  <si>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</si>
  <si>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</si>
  <si>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</si>
  <si>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</si>
  <si>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</si>
  <si>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</si>
  <si>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</si>
  <si>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</si>
  <si>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</si>
  <si>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</si>
  <si>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</si>
  <si>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</si>
  <si>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</si>
  <si>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</si>
  <si>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</si>
  <si>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</si>
  <si>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</si>
  <si>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</si>
  <si>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</si>
  <si>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</si>
  <si>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</si>
  <si>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</si>
  <si>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</si>
  <si>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</si>
  <si>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</si>
  <si>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</si>
  <si>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</si>
  <si>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</si>
  <si>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</si>
  <si>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</si>
  <si>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</si>
  <si>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</si>
  <si>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</si>
  <si>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</si>
  <si>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</si>
  <si>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</si>
  <si>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</si>
  <si>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</si>
  <si>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</si>
  <si>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</si>
  <si>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</si>
  <si>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</si>
  <si>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</si>
  <si>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</si>
  <si>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</si>
  <si>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</si>
  <si>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</si>
  <si>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</si>
  <si>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</si>
  <si>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</si>
  <si>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</si>
  <si>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</si>
  <si>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</si>
  <si>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</si>
  <si>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</si>
  <si>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</si>
  <si>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</si>
  <si>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</si>
  <si>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</si>
  <si>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</si>
  <si>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</si>
  <si>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</si>
  <si>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</si>
  <si>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</si>
  <si>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</si>
  <si>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</si>
  <si>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</si>
  <si>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</si>
  <si>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</si>
  <si>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</si>
  <si>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</si>
  <si>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</si>
  <si>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</si>
  <si>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</si>
  <si>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</si>
  <si>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</si>
  <si>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</si>
  <si>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</si>
  <si>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</si>
  <si>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</si>
  <si>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</si>
  <si>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</si>
  <si>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</si>
  <si>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</si>
  <si>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</si>
  <si>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</si>
  <si>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</si>
  <si>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</si>
  <si>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</si>
  <si>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</si>
  <si>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</si>
  <si>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</si>
  <si>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</si>
  <si>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</si>
  <si>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</si>
  <si>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</si>
  <si>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</si>
  <si>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</si>
  <si>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</si>
  <si>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</si>
  <si>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</si>
  <si>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</si>
  <si>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</si>
  <si>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</si>
  <si>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</si>
  <si>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</si>
  <si>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</si>
  <si>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</si>
  <si>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</si>
  <si>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</si>
  <si>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</si>
  <si>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</si>
  <si>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</si>
  <si>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</si>
  <si>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</si>
  <si>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</si>
  <si>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</si>
  <si>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</si>
  <si>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</si>
  <si>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</si>
  <si>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</si>
  <si>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</si>
  <si>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</si>
  <si>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</si>
  <si>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</si>
  <si>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</si>
  <si>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</si>
  <si>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</si>
  <si>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</si>
  <si>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</si>
  <si>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</si>
  <si>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EM 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</si>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</sst>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273.6445560185166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6.4440277776157018E-2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45936.592981944443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45936.592981944443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45936.592981944443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45936.592981944443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45936.592981944443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45936.592981944443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45936.592981944443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45936.592981944443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45936.592981944443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45936.592981944443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45936.592981944443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45936.592981944443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45936.592981944443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45936.592981944443</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45936.592981944443</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45936.592981944443</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45936.592981944443</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45936.592981944443</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45936.592981944443</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45936.592981944443</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45936.592981944443</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45936.592981944443</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45936.592981944443</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45936.592981944443</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45936.592981944443</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45936.592981944443</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45936.592981944443</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45936.592981944443</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45936.592981944443</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45936.592981944443</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45936.592981944443</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45936.592981944443</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45936.592981944443</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45936.592981944443</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45936.592981944443</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45936.592981944443</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45936.592981944443</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45936.592981944443</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45936.592981944443</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45936.592981944443</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45936.592981944443</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45936.592981944443</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45936.592981944443</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45936.592981944443</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45936.592981944443</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45936.592981944443</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45936.592981944443</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45936.592981944443</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45936.592981944443</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45936.592981944443</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45936.592981944443</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45936.592981944443</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45936.592981944443</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45936.592981944443</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45936.592981944443</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45936.592981944443</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45936.592981944443</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45936.592981944443</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45936.592981944443</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45936.592981944443</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45936.592981944443</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45936.592981944443</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45936.592981944443</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45936.592981944443</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45936.592981944443</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45936.592981944443</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45936.592981944443</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45936.592981944443</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45936.592981944443</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45936.592981944443</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45936.592981944443</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45936.592981944443</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45936.592981944443</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45936.592981944443</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45936.592981944443</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45936.592981944443</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45936.592981944443</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45936.592981944443</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45936.592981944443</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45936.592981944443</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45936.592981944443</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45936.592981944443</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45936.592981944443</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45936.592981944443</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45936.592981944443</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45936.592981944443</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45936.592981944443</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45936.592981944443</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45936.592981944443</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45936.592981944443</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45936.592981944443</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45936.592981944443</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45936.592981944443</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45936.592981944443</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45936.592981944443</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45936.592981944443</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45936.592981944443</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45936.592981944443</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45936.592981944443</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45936.592981944443</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129.86589861111133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111.59314398148126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0.11417407407134306</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23376</v>
      </c>
      <c r="E6" s="131" t="s">
        <v>38964</v>
      </c>
      <c r="F6" s="132">
        <v>45936.574861111112</v>
      </c>
      <c r="G6" s="133">
        <f ca="1">IFERROR(NOW()-F6,"-")</f>
        <v>1.8120833330613095E-2</v>
      </c>
      <c r="H6" s="132">
        <v>45936.568611111114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45936.592981944443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45936.592981944443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45936.592981944443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45936.592981944443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45936.592981944443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45936.592981944443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45936.592981944443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45936.592981944443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45936.592981944443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45936.592981944443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45936.592981944443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45936.592981944443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45936.592981944443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45936.592981944443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45936.592981944443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45936.592981944443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45936.592981944443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45936.592981944443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45936.592981944443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45936.592981944443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45936.592981944443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45936.592981944443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45936.592981944443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45936.592981944443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45936.592981944443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45936.592981944443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45936.592981944443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45936.592981944443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45936.592981944443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45936.592981944443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45936.592981944443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45936.592981944443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45936.592981944443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45936.592981944443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45936.592981944443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45936.592981944443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45936.592981944443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45936.592981944443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45936.592981944443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45936.592981944443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45936.592981944443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45936.592981944443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45936.592981944443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45936.592981944443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45936.592981944443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45936.592981944443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45936.592981944443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45936.592981944443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45936.592981944443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45936.592981944443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45936.592981944443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45936.592981944443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45936.592981944443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45936.592981944443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45936.592981944443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45936.592981944443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45936.592981944443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45936.592981944443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45936.592981944443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45936.592981944443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45936.592981944443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45936.592981944443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45936.592981944443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45936.592981944443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45936.592981944443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45936.592981944443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45936.592981944443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45936.592981944443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45936.592981944443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45936.592981944443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45936.592981944443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45936.592981944443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45936.592981944443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45936.592981944443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45936.592981944443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45936.592981944443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45936.592981944443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45936.592981944443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45936.592981944443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45936.592981944443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45936.592981944443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45936.592981944443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45936.592981944443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45936.592981944443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45936.592981944443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45936.592981944443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45936.592981944443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45936.592981944443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45936.592981944443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45936.592981944443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45936.592981944443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45936.592981944443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45936.592981944443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45936.592981944443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45936.592981944443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45936.592981944443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45936.592981944443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45936.592981944443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45936.592981944443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45936.592981944443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45936.592981944443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45936.592981944443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45936.592981944443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45936.592981944443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45936.592981944443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45936.592981944443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45936.592981944443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45936.592981944443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45936.592981944443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45936.592981944443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45936.592981944443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45936.592981944443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45936.592981944443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45936.592981944443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45936.592981944443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45936.592981944443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45936.592981944443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45936.592981944443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45936.592981944443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45936.592981944443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45936.592981944443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45936.592981944443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45936.592981944443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45936.592981944443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45936.592981944443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45936.592981944443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45936.592981944443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45936.592981944443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45936.592981944443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45936.592981944443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45936.592981944443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45936.592981944443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45936.592981944443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45936.592981944443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45936.592981944443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45936.592981944443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45936.592981944443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45936.592981944443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45936.592981944443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45936.592981944443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45936.592981944443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45936.592981944443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45936.592981944443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45936.592981944443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45936.592981944443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45936.592981944443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45936.592981944443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45936.592981944443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45936.592981944443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45936.592981944443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45936.592981944443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45936.592981944443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45936.592981944443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45936.592981944443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45936.592981944443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45936.592981944443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45936.592981944443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45936.592981944443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45936.592981944443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45936.592981944443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45936.592981944443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45936.592981944443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45936.592981944443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45936.592981944443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45936.592981944443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45936.592981944443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45936.592981944443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45936.592981944443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45936.592981944443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45936.592981944443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45936.592981944443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45936.592981944443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45936.592981944443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45936.592981944443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45936.592981944443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45936.592981944443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45936.592981944443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45936.592981944443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45936.592981944443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45936.592981944443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45936.592981944443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45936.592981944443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45936.592981944443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45936.592981944443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45936.592981944443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45936.592981944443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45936.592981944443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45936.592981944443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45936.592981944443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45936.592981944443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45936.592981944443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45936.592981944443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45936.592981944443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45936.592981944443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45936.592981944443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45936.592981944443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45936.592981944443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45936.592981944443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45936.592981944443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45936.592981944443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45936.592981944443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45936.592981944443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45936.592981944443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45936.592981944443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45936.592981944443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45936.592981944443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45936.592981944443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45936.592981944443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45936.592981944443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45936.592981944443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45936.592981944443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45936.592981944443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45936.592981944443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45936.592981944443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45936.592981944443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45936.592981944443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45936.592981944443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45936.592981944443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45936.592981944443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45936.592981944443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45936.592981944443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45936.592981944443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45936.592981944443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45936.592981944443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45936.592981944443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45936.592981944443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45936.592981944443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45936.592981944443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45936.592981944443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45936.592981944443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45936.592981944443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45936.592981944443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45936.592981944443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45936.592981944443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45936.592981944443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45936.592981944443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45936.592981944443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45936.592981944443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45936.592981944443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45936.592981944443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45936.592981944443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45936.592981944443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45936.592981944443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45936.592981944443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45936.592981944443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45936.592981944443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45936.592981944443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45936.592981944443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45936.592981944443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45936.592981944443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45936.592981944443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45936.592981944443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45936.592981944443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45936.592981944443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45936.592981944443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45936.592981944443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45936.592981944443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45936.592981944443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45936.592981944443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45936.592981944443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45936.592981944443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45936.592981944443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45936.592981944443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45936.592981944443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45936.592981944443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45936.592981944443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45936.592981944443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45936.592981944443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45936.592981944443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45936.592981944443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45936.592981944443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45936.592981944443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45936.592981944443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45936.592981944443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45936.592981944443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45936.592981944443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45936.592981944443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45936.592981944443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45936.592981944443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45936.592981944443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45936.592981944443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45936.592981944443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45936.592981944443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45936.592981944443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45936.592981944443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45936.592981944443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45936.592981944443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45936.592981944443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45936.592981944443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45936.592981944443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45936.592981944443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45936.592981944443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45936.592981944443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45936.592981944443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45936.592981944443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45936.592981944443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45936.592981944443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45936.592981944443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45936.592981944443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45936.592981944443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45936.592981944443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45936.592981944443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45936.592981944443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45936.592981944443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45936.592981944443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45936.592981944443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45936.592981944443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45936.592981944443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45936.592981944443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45936.592981944443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45936.592981944443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45936.592981944443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45936.592981944443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45936.592981944443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45936.592981944443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45936.592981944443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45936.592981944443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45936.592981944443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45936.592981944443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45936.592981944443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45936.592981944443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45936.592981944443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45936.592981944443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45936.592981944443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45936.592981944443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45936.592981944443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45936.592981944443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45936.592981944443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45936.592981944443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45936.592981944443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45936.592981944443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45936.592981944443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45936.592981944443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45936.592981944443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45936.592981944443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45936.592981944443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45936.592981944443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45936.592981944443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45936.592981944443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45936.592981944443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45936.592981944443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45936.592981944443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45936.592981944443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45936.592981944443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45936.592981944443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45936.592981944443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45936.592981944443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45936.592981944443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45936.592981944443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45936.592981944443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45936.592981944443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45936.592981944443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45936.592981944443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45936.592981944443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45936.592981944443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45936.592981944443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45936.592981944443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45936.592981944443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45936.592981944443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45936.592981944443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45936.592981944443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45936.592981944443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45936.592981944443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45936.592981944443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45936.592981944443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45936.592981944443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45936.592981944443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45936.592981944443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45936.592981944443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45936.592981944443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45936.592981944443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45936.592981944443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45936.592981944443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45936.592981944443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45936.592981944443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45936.592981944443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45936.592981944443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45936.592981944443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45936.592981944443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45936.592981944443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45936.592981944443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45936.592981944443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45936.592981944443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45936.592981944443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45936.592981944443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45936.592981944443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45936.592981944443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45936.592981944443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45936.592981944443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45936.592981944443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45936.592981944443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45936.592981944443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45936.592981944443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45936.592981944443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45936.592981944443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45936.592981944443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45936.592981944443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45936.592981944443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45936.592981944443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45936.592981944443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45936.592981944443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45936.592981944443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45936.592981944443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45936.592981944443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45936.592981944443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45936.592981944443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45936.592981944443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45936.592981944443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45936.592981944443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45936.592981944443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45936.592981944443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45936.592981944443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45936.592981944443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45936.592981944443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45936.592981944443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45936.592981944443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45936.592981944443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45936.592981944443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45936.592981944443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45936.592981944443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45936.592981944443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45936.592981944443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45936.592981944443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45936.592981944443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45936.592981944443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45936.592981944443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45936.592981944443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45936.592981944443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45936.592981944443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45936.592981944443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45936.592981944443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45936.592981944443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45936.592981944443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45936.592981944443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45936.592981944443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45936.592981944443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45936.592981944443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45936.592981944443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45936.592981944443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45936.592981944443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45936.592981944443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45936.592981944443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45936.592981944443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45936.592981944443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45936.592981944443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45936.592981944443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45936.592981944443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45936.592981944443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45936.592981944443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45936.592981944443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45936.592981944443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45936.592981944443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45936.592981944443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45936.592981944443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45936.592981944443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45936.592981944443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45936.592981944443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45936.592981944443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45936.592981944443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45936.592981944443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45936.592981944443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45936.592981944443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45936.592981944443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45936.592981944443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45936.592981944443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45936.592981944443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45936.592981944443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45936.592981944443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45936.592981944443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45936.592981944443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45936.592981944443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45936.592981944443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45936.592981944443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45936.592981944443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45936.592981944443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45936.592981944443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45936.592981944443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45936.592981944443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45936.592981944443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45936.592981944443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45936.592981944443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45936.592981944443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45936.592981944443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45936.592981944443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45936.592981944443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45936.592981944443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45936.592981944443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45936.592981944443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45936.592981944443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45936.592981944443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45936.592981944443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45936.592981944443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45936.592981944443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45936.592981944443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45936.592981944443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45936.592981944443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45936.592981944443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45936.592981944443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45936.592981944443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45936.592981944443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45936.592981944443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45936.592981944443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45936.592981944443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45936.592981944443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45936.592981944443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45936.592981944443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45936.592981944443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45936.592981944443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45936.592981944443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45936.592981944443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45936.592981944443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45936.592981944443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45936.592981944443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45936.592981944443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45936.592981944443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45936.592981944443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45936.592981944443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45936.592981944443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45936.592981944443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45936.592981944443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45936.592981944443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45936.592981944443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45936.592981944443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45936.592981944443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45936.592981944443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45936.592981944443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45936.592981944443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45936.592981944443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45936.592981944443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45936.592981944443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45936.592981944443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45936.592981944443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45936.592981944443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45936.592981944443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45936.592981944443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45936.592981944443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45936.592981944443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45936.592981944443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45936.592981944443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45936.592981944443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45936.592981944443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45936.592981944443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45936.592981944443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45936.592981944443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45936.592981944443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45936.592981944443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45936.592981944443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45936.592981944443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45936.592981944443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45936.592981944443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45936.592981944443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45936.592981944443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45936.592981944443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45936.592981944443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45936.592981944443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45936.592981944443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45936.592981944443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45936.592981944443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45936.592981944443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45936.592981944443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45936.592981944443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45936.592981944443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45936.592981944443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45936.592981944443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45936.592981944443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45936.592981944443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45936.592981944443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45936.592981944443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45936.592981944443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45936.592981944443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45936.592981944443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45936.592981944443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45936.592981944443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45936.592981944443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45936.592981944443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45936.592981944443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45936.592981944443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45936.592981944443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45936.592981944443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45936.592981944443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45936.592981944443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45936.592981944443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45936.592981944443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45936.592981944443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45936.592981944443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45936.592981944443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45936.592981944443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45936.592981944443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45936.592981944443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45936.592981944443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45936.592981944443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45936.592981944443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45936.592981944443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45936.592981944443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45936.592981944443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45936.592981944443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45936.592981944443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45936.592981944443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45936.592981944443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45936.592981944443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45936.592981944443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45936.592981944443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45936.592981944443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45936.592981944443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45936.592981944443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45936.592981944443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45936.592981944443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45936.592981944443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45936.592981944443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45936.592981944443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45936.592981944443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45936.592981944443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45936.592981944443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45936.592981944443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45936.592981944443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45936.592981944443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45936.592981944443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45936.592981944443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45936.592981944443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45936.592981944443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45936.592981944443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45936.592981944443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45936.592981944443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45936.592981944443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45936.592981944443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45936.592981944443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45936.592981944443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45936.592981944443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45936.592981944443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45936.592981944443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45936.592981944443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45936.592981944443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45936.592981944443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45936.592981944443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45936.592981944443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45936.592981944443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45936.592981944443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45936.592981944443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45936.592981944443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45936.592981944443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45936.592981944443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45936.592981944443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45936.592981944443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45936.592981944443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45936.592981944443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45936.592981944443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45936.592981944443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45936.592981944443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45936.592981944443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45936.592981944443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45936.592981944443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45936.592981944443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45936.592981944443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45936.592981944443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45936.592981944443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45936.592981944443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45936.592981944443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45936.592981944443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45936.592981944443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45936.592981944443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45936.592981944443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45936.592981944443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45936.592981944443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45936.592981944443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45936.592981944443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45936.592981944443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45936.592981944443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45936.592981944443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45936.592981944443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45936.592981944443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45936.592981944443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45936.592981944443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45936.592981944443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45936.592981944443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45936.592981944443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45936.592981944443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45936.592981944443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45936.592981944443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45936.592981944443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45936.592981944443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45936.592981944443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45936.592981944443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45936.592981944443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45936.592981944443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45936.592981944443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45936.592981944443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45936.592981944443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45936.592981944443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45936.592981944443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45936.592981944443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45936.592981944443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45936.592981944443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45936.592981944443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45936.592981944443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45936.592981944443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45936.592981944443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45936.592981944443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45936.592981944443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45936.592981944443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45936.592981944443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45936.592981944443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45936.592981944443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45936.592981944443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45936.592981944443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45936.592981944443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45936.592981944443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45936.592981944443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45936.592981944443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45936.592981944443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45936.592981944443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45936.592981944443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45936.592981944443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45936.592981944443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45936.592981944443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45936.592981944443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45936.592981944443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45936.592981944443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45936.592981944443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45936.592981944443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45936.592981944443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45936.592981944443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45936.592981944443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45936.592981944443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45936.592981944443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45936.592981944443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45936.592981944443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45936.592981944443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45936.592981944443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45936.592981944443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45936.592981944443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45936.592981944443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45936.592981944443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45936.592981944443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45936.592981944443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45936.592981944443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45936.592981944443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45936.592981944443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45936.592981944443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45936.592981944443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45936.592981944443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45936.592981944443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45936.592981944443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45936.592981944443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45936.592981944443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45936.592981944443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45936.592981944443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45936.592981944443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45936.592981944443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45936.592981944443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45936.592981944443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45936.592981944443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45936.592981944443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45936.592981944443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45936.592981944443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45936.592981944443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45936.592981944443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45936.592981944443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45936.592981944443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45936.592981944443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45936.592981944443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45936.592981944443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45936.592981944443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45936.592981944443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45936.592981944443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45936.592981944443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45936.592981944443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45936.592981944443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45936.592981944443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45936.592981944443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45936.592981944443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45936.592981944443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45936.592981944443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45936.592981944443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45936.592981944443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45936.592981944443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45936.592981944443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45936.592981944443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45936.592981944443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45936.592981944443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45936.592981944443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45936.592981944443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45936.592981944443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45936.592981944443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45936.592981944443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45936.592981944443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45936.592981944443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45936.592981944443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45936.592981944443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45936.592981944443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45936.592981944443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45936.592981944443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45936.592981944443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45936.592981944443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45936.592981944443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45936.592981944443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45936.592981944443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45936.592981944443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45936.592981944443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45936.592981944443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45936.592981944443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45936.592981944443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45936.592981944443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45936.592981944443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45936.592981944443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45936.592981944443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45936.592981944443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45936.592981944443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45936.592981944443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45936.592981944443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45936.592981944443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45936.592981944443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45936.592981944443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45936.592981944443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45936.592981944443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45936.592981944443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45936.592981944443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45936.592981944443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45936.592981944443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45936.592981944443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45936.592981944443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45936.592981944443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45936.592981944443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45936.592981944443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45936.592981944443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45936.592981944443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45936.592981944443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45936.592981944443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45936.592981944443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45936.592981944443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45936.592981944443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45936.592981944443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45936.592981944443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45936.592981944443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45936.592981944443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45936.592981944443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45936.592981944443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45936.592981944443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45936.592981944443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45936.592981944443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45936.592981944443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45936.592981944443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45936.592981944443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45936.592981944443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45936.592981944443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45936.592981944443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45936.592981944443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45936.592981944443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45936.592981944443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45936.592981944443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45936.592981944443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45936.592981944443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45936.592981944443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45936.592981944443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45936.592981944443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45936.592981944443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45936.592981944443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45936.592981944443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45936.592981944443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45936.592981944443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45936.592981944443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45936.592981944443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45936.592981944443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45936.592981944443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45936.592981944443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45936.592981944443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45936.592981944443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45936.592981944443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45936.592981944443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45936.592981944443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45936.592981944443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45936.592981944443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45936.592981944443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45936.592981944443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45936.592981944443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45936.592981944443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45936.592981944443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45936.592981944443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45936.592981944443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45936.592981944443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45936.592981944443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45936.592981944443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45936.592981944443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45936.592981944443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45936.592981944443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45936.592981944443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45936.592981944443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45936.592981944443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45936.592981944443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45936.592981944443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45936.592981944443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45936.592981944443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45936.592981944443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45936.592981944443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45936.592981944443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45936.592981944443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45936.592981944443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45936.592981944443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45936.592981944443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45936.592981944443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45936.592981944443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45936.592981944443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45936.592981944443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45936.592981944443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45936.592981944443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45936.592981944443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45936.592981944443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45936.592981944443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45936.592981944443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45936.592981944443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45936.592981944443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45936.592981944443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45936.592981944443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45936.592981944443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45936.592981944443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45936.592981944443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45936.592981944443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45936.592981944443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45936.592981944443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45936.592981944443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45936.592981944443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45936.592981944443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45936.592981944443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45936.592981944443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45936.592981944443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45936.592981944443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45936.592981944443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45936.592981944443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45936.592981944443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45936.592981944443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45936.592981944443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45936.592981944443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45936.592981944443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45936.592981944443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45936.592981944443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45936.592981944443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45936.592981944443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45936.592981944443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45936.592981944443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45936.592981944443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45936.592981944443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45936.592981944443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45936.592981944443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45936.592981944443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45936.592981944443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45936.592981944443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45936.592981944443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45936.592981944443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45936.592981944443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45936.592981944443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45936.592981944443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45936.592981944443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45936.592981944443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45936.592981944443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45936.592981944443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45936.592981944443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45936.592981944443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45936.592981944443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45936.592981944443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45936.592981944443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45936.592981944443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45936.592981944443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45936.592981944443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45936.592981944443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45936.592981944443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45936.592981944443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45936.592981944443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45936.592981944443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45936.592981944443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45936.592981944443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45936.592981944443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45936.592981944443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45936.592981944443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45936.592981944443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45936.592981944443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45936.592981944443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45936.592981944443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45936.592981944443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45936.592981944443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45936.592981944443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45936.592981944443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45936.592981944443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45936.592981944443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45936.592981944443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45936.592981944443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45936.592981944443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45936.592981944443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45936.592981944443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45936.592981944443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45936.592981944443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45936.592981944443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45936.592981944443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45936.592981944443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45936.592981944443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45936.592981944443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45936.592981944443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45936.592981944443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45936.592981944443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45936.592981944443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45936.592981944443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45936.592981944443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45936.592981944443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45936.592981944443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45936.592981944443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45936.592981944443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45936.592981944443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45936.592981944443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45936.592981944443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45936.592981944443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45936.592981944443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45936.592981944443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45936.592981944443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45936.592981944443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45936.592981944443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45936.592981944443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45936.592981944443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45936.592981944443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45936.592981944443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45936.592981944443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45936.592981944443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45936.592981944443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45936.592981944443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45936.592981944443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45936.592981944443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45936.592981944443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45936.592981944443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45936.592981944443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45936.592981944443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45936.592981944443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45936.592981944443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45936.592981944443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45936.592981944443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45936.592981944443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45936.592981944443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45936.592981944443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45936.592981944443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45936.592981944443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45936.592981944443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45936.592981944443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45936.592981944443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45936.592981944443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45936.592981944443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45936.592981944443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45936.592981944443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45936.592981944443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45936.592981944443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45936.592981944443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45936.592981944443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45936.592981944443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45936.592981944443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45936.592981944443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45936.592981944443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45936.592981944443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45936.592981944443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45936.592981944443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45936.592981944443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45936.592981944443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45936.592981944443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45936.592981944443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45936.592981944443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45936.592981944443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45936.592981944443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45936.592981944443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45936.592981944443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45936.592981944443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45936.592981944443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45936.592981944443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45936.592981944443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45936.592981944443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45936.592981944443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45936.592981944443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45936.592981944443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45936.592981944443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45936.592981944443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45936.592981944443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45936.592981944443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45936.592981944443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45936.592981944443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45936.592981944443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45936.592981944443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45936.592981944443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45936.592981944443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45936.592981944443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45936.592981944443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45936.592981944443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45936.592981944443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45936.592981944443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45936.592981944443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45936.592981944443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45936.592981944443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45936.592981944443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45936.592981944443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45936.592981944443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45936.592981944443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45936.592981944443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45936.592981944443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45936.592981944443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45936.592981944443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45936.592981944443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45936.592981944443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45936.592981944443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45936.592981944443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45936.592981944443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45936.592981944443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45936.592981944443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45936.592981944443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45936.592981944443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45936.592981944443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45936.592981944443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45936.592981944443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45936.592981944443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45936.592981944443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45936.592981944443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45936.592981944443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45936.592981944443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45936.592981944443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45936.592981944443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45936.592981944443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45936.592981944443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45936.592981944443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45936.592981944443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45936.592981944443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45936.592981944443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45936.592981944443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45936.592981944443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45936.592981944443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45936.592981944443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45936.592981944443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45936.592981944443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45936.592981944443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45936.592981944443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45936.592981944443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45936.592981944443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45936.592981944443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45936.592981944443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45936.592981944443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45936.592981944443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45936.592981944443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45936.592981944443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45936.592981944443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45936.592981944443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45936.592981944443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45936.592981944443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45936.592981944443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45936.592981944443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45936.592981944443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45936.592981944443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45936.592981944443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45936.592981944443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45936.592981944443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45936.592981944443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45936.592981944443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45936.592981944443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45936.592981944443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45936.592981944443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45936.592981944443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45936.592981944443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45936.592981944443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45936.592981944443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45936.592981944443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45936.592981944443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45936.592981944443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45936.592981944443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45936.592981944443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45936.592981944443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45936.592981944443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45936.592981944443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45936.592981944443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45936.592981944443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45936.592981944443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45936.592981944443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45936.592981944443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45936.592981944443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45936.592981944443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45936.592981944443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45936.592981944443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45936.592981944443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45936.592981944443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45936.592981944443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45936.592981944443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45936.592981944443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45936.592981944443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45936.592981944443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45936.592981944443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45936.592981944443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45936.592981944443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45936.592981944443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45936.592981944443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45936.592981944443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45936.592981944443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45936.592981944443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45936.592981944443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45936.592981944443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45936.592981944443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45936.592981944443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45936.592981944443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45936.592981944443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45936.592981944443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45936.592981944443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45936.592981944443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45936.592981944443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45936.592981944443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45936.592981944443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45936.592981944443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45936.592981944443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45936.592981944443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45936.592981944443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45936.592981944443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45936.592981944443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45936.592981944443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45936.592981944443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45936.592981944443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45936.592981944443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45936.592981944443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45936.592981944443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45936.592981944443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45936.592981944443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45936.592981944443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45936.592981944443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45936.592981944443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45936.592981944443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45936.592981944443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45936.592981944443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45936.592981944443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45936.592981944443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45936.592981944443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45936.592981944443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45936.592981944443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45936.592981944443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45936.592981944443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45936.592981944443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45936.592981944443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45936.592981944443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45936.592981944443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45936.592981944443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45936.592981944443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45936.592981944443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45936.592981944443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45936.592981944443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45936.592981944443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45936.592981944443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45936.592981944443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45936.592981944443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45936.592981944443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45936.592981944443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45936.592981944443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45936.592981944443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45936.592981944443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45936.592981944443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45936.592981944443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45936.592981944443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45936.592981944443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45936.592981944443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45936.592981944443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45936.592981944443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45936.592981944443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45936.592981944443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45936.592981944443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45936.592981944443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45936.592981944443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45936.592981944443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45936.592981944443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45936.592981944443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45936.592981944443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45936.592981944443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45936.592981944443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45936.592981944443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45936.592981944443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45936.592981944443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45936.592981944443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45936.592981944443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45936.592981944443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45936.592981944443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45936.592981944443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45936.592981944443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45936.592981944443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45936.592981944443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45936.592981944443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45936.592981944443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45936.592981944443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45936.592981944443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45936.592981944443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45936.592981944443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45936.592981944443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45936.592981944443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45936.592981944443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45936.592981944443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45936.592981944443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45936.592981944443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45936.592981944443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45936.592981944443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45936.592981944443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45936.592981944443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45936.592981944443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45936.592981944443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45936.592981944443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45936.592981944443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45936.592981944443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45936.592981944443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45936.592981944443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45936.592981944443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45936.592981944443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45936.592981944443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45936.592981944443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45936.592981944443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45936.592981944443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45936.592981944443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45936.592981944443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45936.592981944443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45936.592981944443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45936.592981944443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45936.592981944443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45936.592981944443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45936.592981944443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45936.592981944443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45936.592981944443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45936.592981944443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45936.592981944443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45936.592981944443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45936.592981944443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45936.592981944443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45936.592981944443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45936.592981944443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45936.592981944443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45936.592981944443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45936.592981944443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45936.592981944443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45936.592981944443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45936.592981944443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45936.592981944443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45936.592981944443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45936.592981944443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45936.592981944443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45936.592981944443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45936.592981944443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45936.592981944443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45936.592981944443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45936.592981944443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45936.592981944443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45936.592981944443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45936.592981944443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45936.592981944443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45936.592981944443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45936.592981944443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45936.592981944443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45936.592981944443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45936.592981944443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45936.592981944443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45936.592981944443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45936.592981944443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45936.592981944443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45936.592981944443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45936.592981944443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45936.592981944443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45936.592981944443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45936.592981944443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45936.592981944443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45936.592981944443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45936.592981944443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45936.592981944443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45936.592981944443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45936.592981944443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45936.592981944443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45936.592981944443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45936.592981944443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45936.592981944443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45936.592981944443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45936.592981944443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45936.592981944443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45936.592981944443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45936.592981944443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45936.592981944443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45936.592981944443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45936.592981944443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45936.592981944443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45936.592981944443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45936.592981944443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45936.592981944443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45936.592981944443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45936.592981944443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45936.592981944443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45936.592981944443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45936.592981944443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45936.592981944443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45936.592981944443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45936.592981944443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45936.592981944443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45936.592981944443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45936.592981944443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45936.592981944443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45936.592981944443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45936.592981944443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45936.592981944443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45936.592981944443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45936.592981944443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45936.592981944443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45936.592981944443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45936.592981944443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45936.592981944443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45936.592981944443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45936.592981944443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45936.592981944443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45936.592981944443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45936.592981944443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45936.592981944443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45936.592981944443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45936.592981944443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45936.592981944443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45936.592981944443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45936.592981944443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45936.592981944443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45936.592981944443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45936.592981944443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45936.592981944443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45936.592981944443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45936.592981944443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45936.592981944443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45936.592981944443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45936.592981944443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45936.592981944443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45936.592981944443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45936.592981944443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45936.592981944443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45936.592981944443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45936.592981944443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45936.592981944443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45936.592981944443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45936.592981944443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45936.592981944443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45936.592981944443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45936.592981944443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45936.592981944443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45936.592981944443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45936.592981944443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45936.592981944443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45936.592981944443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45936.592981944443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45936.592981944443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45936.592981944443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45936.592981944443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45936.592981944443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45936.592981944443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45936.592981944443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45936.592981944443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45936.592981944443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45936.592981944443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45936.592981944443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45936.592981944443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45936.592981944443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45936.592981944443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45936.592981944443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45936.592981944443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45936.592981944443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45936.592981944443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45936.592981944443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45936.592981944443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45936.592981944443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45936.592981944443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45936.592981944443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45936.592981944443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45936.592981944443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45936.592981944443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45936.592981944443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45936.592981944443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45936.592981944443</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233.11226435184653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1.4360374999960186</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2" t="str">
        <f>IFERROR(VLOOKUP(D4,DB!A:K,11,0),"")</f>
        <v>R4</v>
      </c>
      <c r="C4" s="143">
        <v>1</v>
      </c>
      <c r="D4" s="144" t="s">
        <v>22659</v>
      </c>
      <c r="E4" s="145" t="s">
        <v>38967</v>
      </c>
      <c r="F4" s="146">
        <v>45936.499837962961</v>
      </c>
      <c r="G4" s="147">
        <f ca="1">IFERROR(NOW()-F4,"")</f>
        <v>9.3143981481262017E-2</v>
      </c>
      <c r="H4" s="146">
        <v>45936.488935185182</v>
      </c>
      <c r="I4" s="142" t="str">
        <f>IFERROR(VLOOKUP(D4,DB!A:F,6,0),"")</f>
        <v>SCECO</v>
      </c>
      <c r="J4" s="142" t="str">
        <f>IFERROR(VLOOKUP(D4,DB!A:G,7,0),"")</f>
        <v>Dead</v>
      </c>
      <c r="K4" s="149" t="s">
        <v>39061</v>
      </c>
      <c r="L4" s="150" t="str">
        <f>IFERROR(VLOOKUP(D4,DB!A:I,9,0),"")</f>
        <v>Latis</v>
      </c>
    </row>
    <row r="5" spans="1:16" ht="15" customHeight="1">
      <c r="A5" s="141"/>
      <c r="B5" s="142" t="str">
        <f>IFERROR(VLOOKUP(D5,DB!A:K,11,0),"")</f>
        <v/>
      </c>
      <c r="C5" s="143"/>
      <c r="D5" s="144"/>
      <c r="E5" s="145"/>
      <c r="F5" s="146"/>
      <c r="G5" s="147">
        <f ca="1">IFERROR(NOW()-F5,"")</f>
        <v>45936.592981944443</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45936.592981944443</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45936.592981944443</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45936.592981944443</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45936.592981944443</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45936.592981944443</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45936.592981944443</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45936.592981944443</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45936.592981944443</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45936.592981944443</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45936.592981944443</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45936.592981944443</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45936.592981944443</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45936.592981944443</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45936.592981944443</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45936.592981944443</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45936.592981944443</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45936.592981944443</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45936.592981944443</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45936.592981944443</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45936.592981944443</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45936.592981944443</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45936.592981944443</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45936.592981944443</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45936.592981944443</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45936.592981944443</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45936.592981944443</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45936.592981944443</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45936.592981944443</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45936.592981944443</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45936.592981944443</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45936.592981944443</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45936.592981944443</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45936.592981944443</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45936.592981944443</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45936.592981944443</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45936.592981944443</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45936.592981944443</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45936.592981944443</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45936.592981944443</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45936.592981944443</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45936.592981944443</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45936.592981944443</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45936.592981944443</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45936.592981944443</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45936.592981944443</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45936.592981944443</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45936.592981944443</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45936.592981944443</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45936.592981944443</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45936.592981944443</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45936.592981944443</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45936.592981944443</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45936.592981944443</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45936.592981944443</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45936.592981944443</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45936.592981944443</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45936.592981944443</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45936.592981944443</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45936.592981944443</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45936.592981944443</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45936.592981944443</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45936.592981944443</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45936.592981944443</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45936.592981944443</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45936.592981944443</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45936.592981944443</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45936.592981944443</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45936.592981944443</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45936.592981944443</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45936.592981944443</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45936.592981944443</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45936.592981944443</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45936.592981944443</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45936.592981944443</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45936.592981944443</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45936.592981944443</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45936.592981944443</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45936.592981944443</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45936.592981944443</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45936.592981944443</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45936.592981944443</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45936.592981944443</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45936.592981944443</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45936.592981944443</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45936.592981944443</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45936.592981944443</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45936.592981944443</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45936.592981944443</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45936.592981944443</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45936.592981944443</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45936.592981944443</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45936.592981944443</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45936.592981944443</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45936.592981944443</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45936.592981944443</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45936.592981944443</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45936.592981944443</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45936.592981944443</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45936.592981944443</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45936.592981944443</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45936.592981944443</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45936.592981944443</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45936.592981944443</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45936.592981944443</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45936.592981944443</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45936.592981944443</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45936.592981944443</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45936.592981944443</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45936.592981944443</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45936.592981944443</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45936.592981944443</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45936.592981944443</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45936.592981944443</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45936.592981944443</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45936.592981944443</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45936.592981944443</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45936.592981944443</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45936.592981944443</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45936.592981944443</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45936.592981944443</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45936.592981944443</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45936.592981944443</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45936.592981944443</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45936.592981944443</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45936.592981944443</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45936.592981944443</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45936.592981944443</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45936.592981944443</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45936.592981944443</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45936.592981944443</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45936.592981944443</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45936.592981944443</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45936.592981944443</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45936.592981944443</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45936.592981944443</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45936.592981944443</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45936.592981944443</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45936.592981944443</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45936.592981944443</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45936.592981944443</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45936.592981944443</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45936.592981944443</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45936.592981944443</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45936.592981944443</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45936.592981944443</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45936.592981944443</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45936.592981944443</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45936.592981944443</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45936.592981944443</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45936.592981944443</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45936.592981944443</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45936.592981944443</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45936.592981944443</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45936.592981944443</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45936.592981944443</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45936.592981944443</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45936.592981944443</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45936.592981944443</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45936.592981944443</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45936.592981944443</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45936.592981944443</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45936.592981944443</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45936.592981944443</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45936.592981944443</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45936.592981944443</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45936.592981944443</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45936.592981944443</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45936.592981944443</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45936.592981944443</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45936.592981944443</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45936.592981944443</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45936.592981944443</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45936.592981944443</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45936.592981944443</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45936.592981944443</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45936.592981944443</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45936.592981944443</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45936.592981944443</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45936.592981944443</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45936.592981944443</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45936.592981944443</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45936.592981944443</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45936.592981944443</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45936.592981944443</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45936.592981944443</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45936.592981944443</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45936.592981944443</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45936.592981944443</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45936.592981944443</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45936.592981944443</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45936.592981944443</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45936.592981944443</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45936.592981944443</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45936.592981944443</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45936.592981944443</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45936.592981944443</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45936.592981944443</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45936.592981944443</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45936.592981944443</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45936.592981944443</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45936.592981944443</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45936.592981944443</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45936.592981944443</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45936.592981944443</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45936.592981944443</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45936.592981944443</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45936.592981944443</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45936.592981944443</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45936.592981944443</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45936.592981944443</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45936.592981944443</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45936.592981944443</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45936.592981944443</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45936.592981944443</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45936.592981944443</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45936.592981944443</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45936.592981944443</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45936.592981944443</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45936.592981944443</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45936.592981944443</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45936.592981944443</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45936.592981944443</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45936.592981944443</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45936.592981944443</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45936.592981944443</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45936.592981944443</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45936.592981944443</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45936.592981944443</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45936.592981944443</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45936.592981944443</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45936.592981944443</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45936.592981944443</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45936.592981944443</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45936.592981944443</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45936.592981944443</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45936.592981944443</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45936.592981944443</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45936.592981944443</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45936.592981944443</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45936.592981944443</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45936.592981944443</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45936.592981944443</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45936.592981944443</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45936.592981944443</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45936.592981944443</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45936.592981944443</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45936.592981944443</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45936.592981944443</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45936.592981944443</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45936.592981944443</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45936.592981944443</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45936.592981944443</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45936.592981944443</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45936.592981944443</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45936.592981944443</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45936.592981944443</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45936.592981944443</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45936.592981944443</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45936.592981944443</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45936.592981944443</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45936.592981944443</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45936.592981944443</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45936.592981944443</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45936.592981944443</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45936.592981944443</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45936.592981944443</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45936.592981944443</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45936.592981944443</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45936.592981944443</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45936.592981944443</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45936.592981944443</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45936.592981944443</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45936.592981944443</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45936.592981944443</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45936.592981944443</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45936.592981944443</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45936.592981944443</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45936.592981944443</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45936.592981944443</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45936.592981944443</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45936.592981944443</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45936.592981944443</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45936.592981944443</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45936.592981944443</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45936.592981944443</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45936.592981944443</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45936.592981944443</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45936.592981944443</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45936.592981944443</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45936.592981944443</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45936.592981944443</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45936.592981944443</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45936.592981944443</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45936.592981944443</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45936.592981944443</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45936.592981944443</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45936.592981944443</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45936.592981944443</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45936.592981944443</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45936.592981944443</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45936.592981944443</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45936.592981944443</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45936.592981944443</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45936.592981944443</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45936.592981944443</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45936.592981944443</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45936.592981944443</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45936.592981944443</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45936.592981944443</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45936.592981944443</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45936.592981944443</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45936.592981944443</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45936.592981944443</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45936.592981944443</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45936.592981944443</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45936.592981944443</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45936.592981944443</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45936.592981944443</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45936.592981944443</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45936.592981944443</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45936.592981944443</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45936.592981944443</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45936.592981944443</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45936.592981944443</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45936.592981944443</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45936.592981944443</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45936.592981944443</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45936.592981944443</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45936.592981944443</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45936.592981944443</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45936.592981944443</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45936.592981944443</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45936.592981944443</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45936.592981944443</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45936.592981944443</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45936.592981944443</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45936.592981944443</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45936.592981944443</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45936.592981944443</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45936.592981944443</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45936.592981944443</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45936.592981944443</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45936.592981944443</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45936.592981944443</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45936.592981944443</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45936.592981944443</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45936.592981944443</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45936.592981944443</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45936.592981944443</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45936.592981944443</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45936.592981944443</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45936.592981944443</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45936.592981944443</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45936.592981944443</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45936.592981944443</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45936.592981944443</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45936.592981944443</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45936.592981944443</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45936.592981944443</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45936.592981944443</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45936.592981944443</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45936.592981944443</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45936.592981944443</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45936.592981944443</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45936.592981944443</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45936.592981944443</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45936.592981944443</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45936.592981944443</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45936.592981944443</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45936.592981944443</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45936.592981944443</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45936.592981944443</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45936.592981944443</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45936.592981944443</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45936.592981944443</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45936.592981944443</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45936.592981944443</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45936.592981944443</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45936.592981944443</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45936.592981944443</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45936.592981944443</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45936.592981944443</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45936.592981944443</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45936.592981944443</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45936.592981944443</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45936.592981944443</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45936.592981944443</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45936.592981944443</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45936.592981944443</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45936.592981944443</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45936.592981944443</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45936.592981944443</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45936.592981944443</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45936.592981944443</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45936.592981944443</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45936.592981944443</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45936.592981944443</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45936.592981944443</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45936.592981944443</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45936.592981944443</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45936.592981944443</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45936.592981944443</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45936.592981944443</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45936.592981944443</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45936.592981944443</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45936.592981944443</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45936.592981944443</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45936.592981944443</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45936.592981944443</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45936.592981944443</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45936.592981944443</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45936.592981944443</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45936.592981944443</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45936.592981944443</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45936.592981944443</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45936.592981944443</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45936.592981944443</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45936.592981944443</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45936.592981944443</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45936.592981944443</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45936.592981944443</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45936.592981944443</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45936.592981944443</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45936.592981944443</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45936.592981944443</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45936.592981944443</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45936.592981944443</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45936.592981944443</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45936.592981944443</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45936.592981944443</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45936.592981944443</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45936.592981944443</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45936.592981944443</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45936.592981944443</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45936.592981944443</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45936.592981944443</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45936.592981944443</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45936.592981944443</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45936.592981944443</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45936.592981944443</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45936.592981944443</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45936.592981944443</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45936.592981944443</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45936.592981944443</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45936.592981944443</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45936.592981944443</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45936.592981944443</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45936.592981944443</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45936.592981944443</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45936.592981944443</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45936.592981944443</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45936.592981944443</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45936.592981944443</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45936.592981944443</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45936.592981944443</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45936.592981944443</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45936.592981944443</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45936.592981944443</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45936.592981944443</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45936.592981944443</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45936.592981944443</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45936.592981944443</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45936.592981944443</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45936.592981944443</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45936.592981944443</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45936.592981944443</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45936.592981944443</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45936.592981944443</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45936.592981944443</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45936.592981944443</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45936.592981944443</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45936.592981944443</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45936.592981944443</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45936.592981944443</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45936.592981944443</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45936.592981944443</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45936.592981944443</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45936.592981944443</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45936.592981944443</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45936.592981944443</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45936.592981944443</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45936.592981944443</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45936.592981944443</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45936.592981944443</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45936.592981944443</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45936.592981944443</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45936.592981944443</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45936.592981944443</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45936.592981944443</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44.760921759254416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38967</v>
      </c>
      <c r="F3" s="38">
        <v>45926.188877314817</v>
      </c>
      <c r="G3" s="39">
        <f ca="1">IFERROR(NOW()-F3,"-")</f>
        <v>10.40410462962609</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45936.592981944443</v>
      </c>
      <c r="H4" s="38"/>
      <c r="I4" s="37" t="str">
        <f>IFERROR(VLOOKUP(D4,DB!A:F,6,0),"")</f>
        <v/>
      </c>
      <c r="J4" s="37" t="str">
        <f>IFERROR(VLOOKUP(D4,DB!A:G,7,0),"")</f>
        <v/>
      </c>
      <c r="K4" s="37"/>
      <c r="L4" s="37" t="str">
        <f>IFERROR(VLOOKUP(D4,DB!A:I,9,0),"")</f>
        <v/>
      </c>
      <c r="M4" s="136"/>
    </row>
    <row r="5" spans="1:13" ht="15">
      <c r="A5" s="37"/>
      <c r="B5" s="37" t="str">
        <f>IFERROR(VLOOKUP(D5,DB!A:K,11,0),"")</f>
        <v>R5</v>
      </c>
      <c r="C5" s="37"/>
      <c r="D5" s="37" t="s">
        <v>30569</v>
      </c>
      <c r="E5" s="37"/>
      <c r="F5" s="38"/>
      <c r="G5" s="39">
        <f ca="1">IFERROR(NOW()-F5,"-")</f>
        <v>45936.592981944443</v>
      </c>
      <c r="H5" s="38"/>
      <c r="I5" s="37" t="str">
        <f>IFERROR(VLOOKUP(D5,DB!A:F,6,0),"")</f>
        <v>SCECO</v>
      </c>
      <c r="J5" s="37" t="str">
        <f>IFERROR(VLOOKUP(D5,DB!A:G,7,0),"")</f>
        <v>Dead</v>
      </c>
      <c r="K5" s="37"/>
      <c r="L5" s="37" t="str">
        <f>IFERROR(VLOOKUP(D5,DB!A:I,9,0),"")</f>
        <v>Latis</v>
      </c>
      <c r="M5" s="136"/>
    </row>
    <row r="6" spans="1:13" ht="15">
      <c r="A6" s="37"/>
      <c r="B6" s="37" t="str">
        <f>IFERROR(VLOOKUP(D6,DB!A:K,11,0),"")</f>
        <v/>
      </c>
      <c r="C6" s="37"/>
      <c r="D6" s="37"/>
      <c r="E6" s="37"/>
      <c r="F6" s="38"/>
      <c r="G6" s="39">
        <f ca="1">IFERROR(NOW()-F6,"-")</f>
        <v>45936.592981944443</v>
      </c>
      <c r="H6" s="38"/>
      <c r="I6" s="37" t="str">
        <f>IFERROR(VLOOKUP(D6,DB!A:F,6,0),"")</f>
        <v/>
      </c>
      <c r="J6" s="37" t="str">
        <f>IFERROR(VLOOKUP(D6,DB!A:G,7,0),"")</f>
        <v/>
      </c>
      <c r="K6" s="37"/>
      <c r="L6" s="37" t="str">
        <f>IFERROR(VLOOKUP(D6,DB!A:I,9,0),"")</f>
        <v/>
      </c>
      <c r="M6" s="136"/>
    </row>
    <row r="7" spans="1:13" ht="15">
      <c r="A7" s="37"/>
      <c r="B7" s="37" t="str">
        <f>IFERROR(VLOOKUP(D7,DB!A:K,11,0),"")</f>
        <v>R5</v>
      </c>
      <c r="C7" s="37"/>
      <c r="D7" s="37" t="s">
        <v>31407</v>
      </c>
      <c r="E7" s="37"/>
      <c r="F7" s="38"/>
      <c r="G7" s="39">
        <f ca="1">IFERROR(NOW()-F7,"-")</f>
        <v>45936.592981944443</v>
      </c>
      <c r="H7" s="38"/>
      <c r="I7" s="37" t="str">
        <f>IFERROR(VLOOKUP(D7,DB!A:F,6,0),"")</f>
        <v>SCECO</v>
      </c>
      <c r="J7" s="37" t="str">
        <f>IFERROR(VLOOKUP(D7,DB!A:G,7,0),"")</f>
        <v>Dead</v>
      </c>
      <c r="K7" s="37"/>
      <c r="L7" s="37" t="str">
        <f>IFERROR(VLOOKUP(D7,DB!A:I,9,0),"")</f>
        <v>Latis</v>
      </c>
      <c r="M7" s="136"/>
    </row>
    <row r="8" spans="1:13" ht="15">
      <c r="A8" s="37"/>
      <c r="B8" s="37" t="str">
        <f>IFERROR(VLOOKUP(D8,DB!A:K,11,0),"")</f>
        <v/>
      </c>
      <c r="C8" s="37"/>
      <c r="D8" s="37"/>
      <c r="E8" s="37"/>
      <c r="F8" s="38"/>
      <c r="G8" s="39">
        <f ca="1">IFERROR(NOW()-F8,"-")</f>
        <v>45936.592981944443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45936.592981944443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45936.592981944443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45936.592981944443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45936.592981944443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45936.592981944443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45936.592981944443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45936.592981944443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45936.592981944443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45936.592981944443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45936.592981944443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45936.592981944443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45936.592981944443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45936.592981944443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45936.592981944443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45936.592981944443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45936.592981944443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45936.592981944443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45936.592981944443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45936.592981944443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45936.592981944443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45936.592981944443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45936.592981944443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45936.592981944443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45936.592981944443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45936.592981944443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45936.592981944443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45936.592981944443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45936.592981944443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45936.592981944443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45936.592981944443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45936.592981944443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45936.592981944443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45936.592981944443</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45936.592981944443</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45936.592981944443</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45936.592981944443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45936.592981944443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45936.592981944443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45936.592981944443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45936.592981944443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45936.592981944443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45936.592981944443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45936.592981944443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45936.592981944443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45936.592981944443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45936.592981944443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45936.592981944443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45936.592981944443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45936.592981944443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45936.592981944443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45936.592981944443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45936.592981944443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45936.592981944443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45936.592981944443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45936.592981944443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45936.592981944443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45936.592981944443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45936.592981944443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45936.592981944443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45936.592981944443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45936.592981944443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45936.592981944443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45936.592981944443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45936.592981944443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45936.592981944443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45936.592981944443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45936.592981944443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45936.592981944443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45936.592981944443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45936.592981944443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45936.592981944443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45936.592981944443</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45936.592981944443</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45936.592981944443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45936.592981944443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45936.592981944443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45936.592981944443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45936.592981944443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45936.592981944443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45936.592981944443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45936.592981944443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45936.592981944443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45936.592981944443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45936.592981944443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45936.592981944443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45936.592981944443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45936.592981944443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45936.592981944443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45936.592981944443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45936.592981944443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45936.592981944443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45936.592981944443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45936.592981944443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45936.592981944443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45936.592981944443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45936.592981944443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45936.592981944443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45936.592981944443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45936.592981944443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45936.592981944443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45936.592981944443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45936.592981944443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45936.592981944443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45936.592981944443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45936.592981944443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45936.592981944443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45936.592981944443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45936.592981944443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45936.592981944443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45936.592981944443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45936.592981944443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45936.592981944443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45936.592981944443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45936.592981944443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45936.592981944443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45936.592981944443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45936.592981944443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45936.592981944443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45936.592981944443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45936.592981944443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45936.592981944443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45936.592981944443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45936.592981944443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45936.592981944443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45936.592981944443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45936.592981944443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45936.592981944443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45936.592981944443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45936.592981944443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45936.592981944443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45936.592981944443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45936.592981944443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45936.592981944443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45936.592981944443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45936.592981944443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45936.592981944443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45936.592981944443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45936.592981944443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45936.592981944443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45936.592981944443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45936.592981944443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45936.592981944443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45936.592981944443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45936.592981944443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45936.592981944443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45936.592981944443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45936.592981944443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45936.592981944443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45936.592981944443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45936.592981944443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45936.592981944443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45936.592981944443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45936.592981944443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45936.592981944443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45936.592981944443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45936.592981944443</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9.8201347222202457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45936.592981944443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2.7120097222214099</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1.6507365740690148</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45936.592981944443</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45936.592981944443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45936.592981944443</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45936.592981944443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45936.592981944443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45936.592981944443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45936.592981944443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45936.592981944443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45936.592981944443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45936.592981944443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45936.592981944443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45936.592981944443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45936.592981944443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45936.592981944443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45936.592981944443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45936.592981944443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45936.592981944443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45936.592981944443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45936.592981944443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45936.592981944443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45936.592981944443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45936.592981944443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45936.592981944443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45936.592981944443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45936.592981944443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45936.592981944443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45936.592981944443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45936.592981944443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45936.592981944443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45936.592981944443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45936.592981944443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45936.592981944443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45936.592981944443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45936.592981944443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45936.592981944443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45936.592981944443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45936.592981944443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45936.592981944443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45936.592981944443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45936.592981944443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45936.592981944443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45936.592981944443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45936.592981944443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45936.592981944443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45936.592981944443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45936.592981944443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45936.592981944443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45936.592981944443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45936.592981944443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45936.592981944443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45936.592981944443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45936.592981944443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45936.592981944443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45936.592981944443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45936.592981944443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45936.592981944443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45936.592981944443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45936.592981944443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45936.592981944443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45936.592981944443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45936.592981944443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45936.592981944443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45936.592981944443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45936.592981944443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45936.592981944443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45936.592981944443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45936.592981944443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45936.592981944443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45936.592981944443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45936.592981944443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45936.592981944443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45936.592981944443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45936.592981944443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45936.592981944443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45936.592981944443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45936.592981944443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45936.592981944443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45936.592981944443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45936.592981944443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45936.592981944443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45936.592981944443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45936.592981944443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45936.592981944443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45936.592981944443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45936.592981944443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45936.592981944443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45936.592981944443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45936.592981944443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45936.592981944443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45936.592981944443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45936.592981944443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45936.592981944443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45936.592981944443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45936.592981944443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45936.592981944443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45936.592981944443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45936.592981944443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45936.592981944443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45936.592981944443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45936.592981944443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45936.592981944443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45936.592981944443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45936.592981944443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45936.592981944443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45936.592981944443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45936.592981944443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45936.592981944443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45936.592981944443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45936.592981944443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45936.592981944443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45936.592981944443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45936.592981944443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45936.592981944443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45936.592981944443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45936.592981944443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45936.592981944443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45936.592981944443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45936.592981944443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45936.592981944443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45936.592981944443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45936.592981944443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45936.592981944443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45936.592981944443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45936.592981944443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45936.592981944443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45936.592981944443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45936.592981944443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45936.592981944443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45936.592981944443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45936.592981944443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45936.592981944443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45936.592981944443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45936.592981944443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45936.592981944443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45936.592981944443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45936.592981944443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45936.592981944443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45936.592981944443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45936.592981944443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45936.592981944443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45936.592981944443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45936.592981944443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45936.592981944443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45936.592981944443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45936.592981944443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45936.592981944443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45936.592981944443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45936.592981944443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45936.592981944443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45936.592981944443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45936.592981944443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45936.592981944443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45936.592981944443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45936.592981944443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45936.592981944443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45936.592981944443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45936.592981944443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45936.592981944443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45936.592981944443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45936.592981944443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45936.592981944443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45936.592981944443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45936.592981944443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45936.592981944443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45936.592981944443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45936.592981944443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45936.592981944443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45936.592981944443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45936.592981944443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45936.592981944443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45936.592981944443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45936.592981944443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45936.592981944443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45936.592981944443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45936.592981944443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45936.592981944443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45936.592981944443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45936.592981944443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45936.592981944443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45936.592981944443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45936.592981944443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45936.592981944443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45936.592981944443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45936.592981944443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45936.592981944443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45936.592981944443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45936.592981944443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45936.592981944443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45936.592981944443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45936.592981944443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45936.592981944443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45936.592981944443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45936.592981944443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45936.592981944443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45936.592981944443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45936.592981944443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45936.592981944443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45936.592981944443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45936.592981944443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45936.592981944443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45936.592981944443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45936.592981944443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45936.592981944443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45936.592981944443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45936.592981944443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45936.592981944443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45936.592981944443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45936.592981944443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45936.592981944443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45936.592981944443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45936.592981944443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45936.592981944443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45936.592981944443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45936.592981944443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45936.592981944443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45936.592981944443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45936.592981944443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45936.592981944443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45936.592981944443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45936.592981944443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45936.592981944443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45936.592981944443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45936.592981944443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45936.592981944443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45936.592981944443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45936.592981944443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45936.592981944443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45936.592981944443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45936.592981944443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45936.592981944443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45936.592981944443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45936.592981944443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45936.592981944443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45936.592981944443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45936.592981944443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45936.592981944443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45936.592981944443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45936.592981944443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45936.592981944443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45936.592981944443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45936.592981944443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45936.592981944443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45936.592981944443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45936.592981944443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45936.592981944443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45936.592981944443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45936.592981944443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45936.592981944443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45936.592981944443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45936.592981944443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45936.592981944443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45936.592981944443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45936.592981944443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45936.592981944443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45936.592981944443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45936.592981944443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45936.592981944443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45936.592981944443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45936.592981944443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45936.592981944443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45936.592981944443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45936.592981944443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45936.592981944443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45936.592981944443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45936.592981944443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45936.592981944443</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