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89" documentId="13_ncr:1_{F6CB121F-512D-4AA6-A0C1-0FB36C537598}" xr6:coauthVersionLast="47" xr6:coauthVersionMax="47" xr10:uidLastSave="{F588F43E-B28F-4324-A447-DDFF6D359B2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<sst xmlns="http://schemas.openxmlformats.org/spreadsheetml/2006/main" count="178581" uniqueCount="39073">
  <si>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</si>
  <si>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</si>
  <si>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</si>
  <si>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</si>
  <si>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</si>
  <si>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</si>
  <si>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</si>
  <si>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</si>
  <si>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</si>
  <si>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</si>
  <si>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</si>
  <si>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</si>
  <si>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</si>
  <si>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</si>
  <si>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</si>
  <si>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</si>
  <si>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</si>
  <si>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</si>
  <si>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</si>
  <si>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</si>
  <si>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</si>
  <si>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</si>
  <si>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</si>
  <si>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</si>
  <si>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</si>
  <si>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</si>
  <si>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</si>
  <si>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</si>
  <si>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</si>
  <si>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</si>
  <si>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</si>
  <si>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</si>
  <si>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</si>
  <si>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</si>
  <si>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</si>
  <si>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</si>
  <si>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</si>
  <si>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</si>
  <si>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</si>
  <si>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</si>
  <si>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</si>
  <si>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</si>
  <si>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</si>
  <si>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</si>
  <si>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</si>
  <si>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</si>
  <si>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</si>
  <si>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</si>
  <si>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</si>
  <si>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</si>
  <si>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</si>
  <si>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</si>
  <si>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</si>
  <si>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</si>
  <si>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</si>
  <si>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</si>
  <si>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</si>
  <si>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</si>
  <si>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</si>
  <si>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</si>
  <si>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</si>
  <si>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</si>
  <si>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</si>
  <si>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</si>
  <si>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</si>
  <si>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</si>
  <si>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</si>
  <si>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</si>
  <si>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</si>
  <si>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</si>
  <si>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</si>
  <si>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</si>
  <si>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</si>
  <si>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</si>
  <si>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</si>
  <si>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</si>
  <si>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</si>
  <si>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</si>
  <si>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</si>
  <si>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</si>
  <si>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</si>
  <si>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</si>
  <si>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</si>
  <si>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</si>
  <si>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</si>
  <si>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</si>
  <si>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</si>
  <si>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</si>
  <si>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</si>
  <si>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</si>
  <si>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</si>
  <si>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</si>
  <si>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</si>
  <si>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</si>
  <si>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</si>
  <si>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</si>
  <si>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</si>
  <si>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</si>
  <si>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</si>
  <si>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</si>
  <si>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</si>
  <si>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</si>
  <si>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</si>
  <si>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</si>
  <si>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</si>
  <si>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</si>
  <si>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</si>
  <si>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</si>
  <si>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</si>
  <si>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</si>
  <si>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</si>
  <si>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</si>
  <si>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</si>
  <si>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</si>
  <si>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</si>
  <si>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</si>
  <si>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</si>
  <si>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</si>
  <si>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</si>
  <si>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</si>
  <si>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</si>
  <si>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</si>
  <si>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</si>
  <si>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</si>
  <si>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</si>
  <si>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</si>
  <si>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</si>
  <si>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</si>
  <si>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</si>
  <si>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</si>
  <si>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</si>
  <si>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</si>
  <si>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</si>
  <si>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</si>
  <si>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</si>
  <si>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</si>
  <si>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</si>
  <si>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</si>
  <si>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</si>
  <si>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</si>
  <si>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</si>
  <si>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</si>
  <si>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</si>
  <si>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</si>
  <si>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</si>
  <si>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</si>
  <si>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</si>
  <si>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</si>
  <si>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</si>
  <si>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</si>
  <si>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</si>
  <si>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</si>
  <si>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</si>
  <si>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</si>
  <si>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</si>
  <si>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</si>
  <si>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</si>
  <si>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</si>
  <si>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</si>
  <si>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</si>
  <si>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</si>
  <si>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</si>
  <si>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</si>
  <si>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</si>
  <si>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</si>
  <si>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</si>
  <si>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</si>
  <si>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</si>
  <si>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</si>
  <si>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</si>
  <si>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</si>
  <si>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</si>
  <si>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</si>
  <si>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</si>
  <si>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</si>
  <si>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</si>
  <si>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</si>
  <si>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</si>
  <si>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</si>
  <si>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</si>
  <si>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</si>
  <si>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</si>
  <si>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</si>
  <si>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</si>
  <si>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</si>
  <si>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</si>
  <si>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</si>
  <si>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</si>
  <si>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</si>
  <si>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</si>
  <si>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</si>
  <si>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</si>
  <si>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</si>
  <si>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</si>
  <si>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</si>
  <si>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</si>
  <si>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</si>
  <si>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</si>
  <si>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</si>
  <si>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</si>
  <si>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</si>
  <si>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</si>
  <si>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</si>
  <si>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</si>
  <si>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</si>
  <si>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</si>
  <si>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</si>
  <si>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</si>
  <si>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</si>
  <si>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</si>
  <si>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</si>
  <si>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</si>
  <si>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</si>
  <si>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</si>
  <si>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</si>
  <si>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</si>
  <si>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</si>
  <si>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</si>
  <si>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</si>
  <si>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</si>
  <si>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</si>
  <si>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</si>
  <si>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</si>
  <si>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</si>
  <si>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</si>
  <si>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</si>
  <si>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</si>
  <si>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</si>
  <si>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</si>
  <si>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</si>
  <si>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</si>
  <si>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</si>
  <si>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</si>
  <si>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</si>
  <si>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</si>
  <si>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</si>
  <si>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</si>
  <si>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</si>
  <si>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</si>
  <si>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</si>
  <si>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</si>
  <si>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</si>
  <si>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</si>
  <si>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</si>
  <si>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</si>
  <si>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</si>
  <si>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</si>
  <si>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</si>
  <si>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</si>
  <si>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</si>
  <si>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</si>
  <si>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</si>
  <si>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</si>
  <si>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</si>
  <si>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</si>
  <si>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</si>
  <si>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</si>
  <si>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</si>
  <si>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</si>
  <si>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</si>
  <si>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</si>
  <si>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</si>
  <si>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</si>
  <si>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</si>
  <si>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</si>
  <si>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</si>
  <si>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</si>
  <si>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</si>
  <si>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</si>
  <si>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</si>
  <si>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</si>
  <si>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</si>
  <si>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</si>
  <si>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</si>
  <si>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</si>
  <si>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</si>
  <si>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</si>
  <si>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</si>
  <si>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</si>
  <si>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</si>
  <si>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</si>
  <si>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</si>
  <si>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</si>
  <si>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</si>
  <si>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</si>
  <si>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</si>
  <si>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</si>
  <si>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</si>
  <si>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</si>
  <si>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</si>
  <si>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</si>
  <si>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</si>
  <si>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</si>
  <si>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</si>
  <si>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</si>
  <si>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</si>
  <si>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</si>
  <si>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</si>
  <si>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</si>
  <si>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</si>
  <si>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</si>
  <si>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</si>
  <si>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</si>
  <si>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</si>
  <si>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</si>
  <si>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</si>
  <si>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</si>
  <si>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</si>
  <si>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</si>
  <si>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</si>
  <si>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</si>
  <si>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</si>
  <si>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</si>
  <si>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</si>
  <si>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</si>
  <si>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</si>
  <si>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</si>
  <si>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</si>
  <si>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</si>
  <si>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</si>
  <si>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</si>
  <si>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</si>
  <si>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</si>
  <si>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</si>
  <si>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</si>
  <si>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</si>
  <si>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</si>
  <si>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</si>
  <si>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</si>
  <si>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</si>
  <si>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</si>
  <si>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</si>
  <si>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</si>
  <si>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</si>
  <si>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</si>
  <si>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</si>
  <si>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</si>
  <si>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</si>
  <si>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</si>
  <si>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</si>
  <si>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</si>
  <si>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</si>
  <si>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</si>
  <si>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</si>
  <si>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</si>
  <si>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</si>
  <si>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</si>
  <si>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</si>
  <si>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</si>
  <si>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</si>
  <si>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</si>
  <si>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</si>
  <si>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</si>
  <si>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</si>
  <si>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</si>
  <si>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</si>
  <si>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</si>
  <si>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</si>
  <si>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</si>
  <si>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</si>
  <si>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</si>
  <si>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</si>
  <si>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</si>
  <si>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</si>
  <si>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</si>
  <si>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</si>
  <si>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</si>
  <si>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</si>
  <si>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</si>
  <si>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</si>
  <si>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</si>
  <si>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</si>
  <si>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</si>
  <si>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</si>
  <si>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</si>
  <si>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</si>
  <si>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</si>
  <si>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</si>
  <si>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</si>
  <si>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</si>
  <si>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</si>
  <si>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</si>
  <si>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</si>
  <si>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</si>
  <si>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</si>
  <si>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</si>
  <si>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</si>
  <si>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</si>
  <si>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</si>
  <si>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</si>
  <si>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</si>
  <si>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</si>
  <si>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</si>
  <si>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</si>
  <si>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</si>
  <si>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</si>
  <si>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</si>
  <si>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</si>
  <si>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</si>
  <si>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</si>
  <si>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</si>
  <si>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</si>
  <si>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</si>
  <si>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</si>
  <si>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</si>
  <si>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</si>
  <si>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</si>
  <si>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</si>
  <si>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</si>
  <si>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</si>
  <si>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</si>
  <si>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</si>
  <si>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</si>
  <si>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</si>
  <si>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</si>
  <si>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</si>
  <si>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</si>
  <si>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</si>
  <si>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</si>
  <si>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</si>
  <si>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</si>
  <si>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</si>
  <si>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</si>
  <si>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</si>
  <si>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</si>
  <si>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</si>
  <si>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</si>
  <si>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</si>
  <si>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</si>
  <si>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</si>
  <si>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</si>
  <si>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</si>
  <si>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</si>
  <si>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</si>
  <si>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</si>
  <si>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</si>
  <si>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</si>
  <si>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</si>
  <si>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</si>
  <si>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</si>
  <si>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</si>
  <si>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</si>
  <si>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</si>
  <si>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</si>
  <si>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</si>
  <si>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</si>
  <si>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</si>
  <si>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</si>
  <si>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</si>
  <si>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</si>
  <si>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</si>
  <si>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</si>
  <si>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</si>
  <si>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</si>
  <si>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</si>
  <si>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</si>
  <si>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</si>
  <si>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</si>
  <si>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</si>
  <si>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</si>
  <si>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</si>
  <si>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</si>
  <si>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</si>
  <si>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</si>
  <si>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</si>
  <si>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</si>
  <si>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</si>
  <si>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</si>
  <si>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</si>
  <si>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</si>
  <si>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</si>
  <si>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</si>
  <si>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</si>
  <si>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</si>
  <si>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</si>
  <si>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</si>
  <si>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</si>
  <si>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</si>
  <si>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</si>
  <si>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</si>
  <si>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</si>
  <si>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</si>
  <si>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</si>
  <si>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</si>
  <si>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</si>
  <si>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</si>
  <si>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</si>
  <si>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</si>
  <si>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</si>
  <si>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</si>
  <si>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</si>
  <si>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</si>
  <si>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</si>
  <si>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</si>
  <si>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</si>
  <si>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</si>
  <si>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</si>
  <si>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</si>
  <si>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</si>
  <si>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</si>
  <si>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</si>
  <si>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</si>
  <si>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</si>
  <si>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</si>
  <si>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</si>
  <si>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</si>
  <si>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</si>
  <si>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</si>
  <si>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</si>
  <si>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</si>
  <si>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</si>
  <si>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</si>
  <si>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</si>
  <si>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</si>
  <si>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</si>
  <si>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</si>
  <si>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</si>
  <si>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</si>
  <si>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</si>
  <si>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</si>
  <si>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</si>
  <si>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</si>
  <si>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</si>
  <si>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</si>
  <si>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</si>
  <si>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</si>
  <si>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</si>
  <si>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</si>
  <si>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</si>
  <si>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</si>
  <si>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</si>
  <si>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</si>
  <si>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</si>
  <si>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</si>
  <si>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</si>
  <si>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</si>
  <si>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</si>
  <si>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</si>
  <si>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</si>
  <si>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</si>
  <si>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</si>
  <si>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</si>
  <si>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</si>
  <si>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</si>
  <si>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</si>
  <si>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</si>
  <si>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</si>
  <si>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</si>
  <si>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</si>
  <si>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</si>
  <si>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</si>
  <si>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</si>
  <si>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</si>
  <si>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</si>
  <si>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</si>
  <si>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</si>
  <si>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</si>
  <si>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</si>
  <si>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</si>
  <si>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</si>
  <si>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</si>
  <si>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</si>
  <si>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</si>
  <si>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</si>
  <si>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</si>
  <si>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</si>
  <si>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</si>
  <si>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</si>
  <si>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</si>
  <si>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</si>
  <si>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</si>
  <si>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</si>
  <si>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</si>
  <si>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</si>
  <si>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</si>
  <si>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</si>
  <si>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</si>
  <si>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</si>
  <si>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</si>
  <si>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</si>
  <si>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</si>
  <si>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</si>
  <si>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</si>
  <si>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</si>
  <si>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</si>
  <si>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</si>
  <si>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</si>
  <si>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</si>
  <si>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</si>
  <si>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</si>
  <si>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</si>
  <si>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</si>
  <si>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</si>
  <si>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</si>
  <si>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</si>
  <si>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</si>
  <si>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</si>
  <si>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</si>
  <si>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</si>
  <si>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</si>
  <si>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</si>
  <si>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</si>
  <si>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</si>
  <si>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</si>
  <si>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</si>
  <si>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</si>
  <si>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</si>
  <si>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</si>
  <si>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</si>
  <si>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</si>
  <si>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</si>
  <si>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</si>
  <si>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</si>
  <si>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</si>
  <si>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</si>
  <si>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</si>
  <si>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</si>
  <si>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</si>
  <si>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</si>
  <si>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</si>
  <si>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</si>
  <si>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</si>
  <si>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</si>
  <si>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</si>
  <si>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</si>
  <si>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</si>
  <si>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</si>
  <si>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</si>
  <si>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</si>
  <si>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</si>
  <si>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</si>
  <si>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</si>
  <si>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</si>
  <si>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</si>
  <si>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</si>
  <si>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</si>
  <si>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</si>
  <si>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</si>
  <si>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</si>
  <si>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</si>
  <si>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</si>
  <si>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</si>
  <si>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</si>
  <si>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</si>
  <si>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</si>
  <si>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</si>
  <si>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</si>
  <si>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</si>
  <si>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</si>
  <si>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</si>
  <si>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</si>
  <si>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</si>
  <si>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</si>
  <si>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</si>
  <si>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</si>
  <si>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</si>
  <si>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</si>
  <si>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</si>
  <si>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</si>
  <si>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</si>
  <si>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</si>
  <si>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</si>
  <si>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</si>
  <si>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</si>
  <si>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</si>
  <si>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</si>
  <si>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</si>
  <si>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</si>
  <si>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</si>
  <si>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</si>
  <si>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</si>
  <si>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</si>
  <si>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</si>
  <si>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</si>
  <si>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</si>
  <si>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</si>
  <si>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</si>
  <si>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</si>
  <si>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</si>
  <si>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</si>
  <si>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</si>
  <si>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</si>
  <si>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</si>
  <si>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</si>
  <si>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</si>
  <si>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</si>
  <si>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</si>
  <si>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</si>
  <si>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</si>
  <si>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</si>
  <si>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</si>
  <si>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</si>
  <si>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</si>
  <si>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</si>
  <si>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</si>
  <si>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</si>
  <si>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</si>
  <si>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</si>
  <si>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</si>
  <si>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</si>
  <si>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</si>
  <si>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</si>
  <si>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</si>
  <si>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</si>
  <si>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</si>
  <si>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</si>
  <si>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</si>
  <si>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</si>
  <si>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</si>
  <si>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</si>
  <si>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</si>
  <si>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</si>
  <si>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</si>
  <si>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</si>
  <si>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</si>
  <si>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</si>
  <si>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</si>
  <si>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</si>
  <si>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</si>
  <si>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</si>
  <si>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</si>
  <si>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</si>
  <si>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</si>
  <si>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</si>
  <si>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</si>
  <si>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</si>
  <si>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</si>
  <si>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</si>
  <si>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</si>
  <si>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</si>
  <si>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</si>
  <si>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</si>
  <si>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</si>
  <si>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</si>
  <si>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</si>
  <si>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</si>
  <si>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</si>
  <si>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</si>
  <si>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</si>
  <si>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</si>
  <si>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</si>
  <si>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</si>
  <si>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</si>
  <si>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</si>
  <si>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</si>
  <si>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</si>
  <si>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</si>
  <si>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</si>
  <si>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</si>
  <si>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</si>
  <si>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</si>
  <si>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</si>
  <si>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</si>
  <si>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</si>
  <si>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</si>
  <si>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</si>
  <si>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</si>
  <si>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</si>
  <si>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</si>
  <si>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</si>
  <si>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</si>
  <si>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</si>
  <si>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</si>
  <si>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</si>
  <si>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</si>
  <si>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</si>
  <si>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</si>
  <si>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</si>
  <si>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</si>
  <si>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</si>
  <si>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</si>
  <si>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</si>
  <si>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</si>
  <si>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</si>
  <si>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</si>
  <si>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</si>
  <si>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</si>
  <si>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</si>
  <si>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</si>
  <si>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</si>
  <si>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</si>
  <si>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</si>
  <si>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</si>
  <si>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</si>
  <si>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</si>
  <si>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</si>
  <si>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</si>
  <si>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</si>
  <si>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</si>
  <si>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</si>
  <si>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</si>
  <si>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</si>
  <si>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</si>
  <si>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</si>
  <si>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</si>
  <si>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</si>
  <si>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</si>
  <si>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</si>
  <si>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</si>
  <si>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</si>
  <si>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</si>
  <si>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</si>
  <si>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</si>
  <si>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</si>
  <si>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</si>
  <si>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</si>
  <si>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</si>
  <si>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</si>
  <si>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</si>
  <si>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</si>
  <si>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</si>
  <si>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</si>
  <si>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</si>
  <si>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</si>
  <si>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</si>
  <si>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</si>
  <si>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</si>
  <si>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</si>
  <si>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</si>
  <si>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</si>
  <si>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</si>
  <si>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</si>
  <si>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</si>
  <si>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</si>
  <si>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</si>
  <si>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</si>
  <si>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</si>
  <si>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</si>
  <si>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</si>
  <si>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</si>
  <si>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</si>
  <si>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</si>
  <si>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</si>
  <si>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</si>
  <si>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</si>
  <si>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</si>
  <si>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</si>
  <si>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</si>
  <si>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</si>
  <si>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</si>
  <si>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</si>
  <si>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</si>
  <si>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</si>
  <si>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</si>
  <si>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</si>
  <si>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</si>
  <si>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</si>
  <si>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</si>
  <si>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</si>
  <si>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</si>
  <si>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</si>
  <si>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</si>
  <si>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</si>
  <si>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</si>
  <si>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</si>
  <si>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</si>
  <si>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</si>
  <si>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</si>
  <si>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</si>
  <si>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</si>
  <si>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</si>
  <si>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</si>
  <si>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</si>
  <si>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</si>
  <si>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</si>
  <si>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</si>
  <si>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</si>
  <si>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</si>
  <si>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</si>
  <si>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</si>
  <si>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</si>
  <si>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</si>
  <si>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</si>
  <si>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</si>
  <si>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</si>
  <si>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</si>
  <si>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</si>
  <si>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</si>
  <si>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</si>
  <si>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</si>
  <si>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</si>
  <si>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</si>
  <si>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</si>
  <si>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</si>
  <si>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</si>
  <si>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</si>
  <si>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</si>
  <si>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</si>
  <si>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</si>
  <si>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</si>
  <si>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</si>
  <si>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</si>
  <si>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</si>
  <si>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</si>
  <si>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</si>
  <si>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</si>
  <si>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</si>
  <si>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</si>
  <si>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</si>
  <si>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</si>
  <si>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</si>
  <si>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</si>
  <si>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</si>
  <si>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</si>
  <si>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</si>
  <si>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</si>
  <si>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</si>
  <si>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</si>
  <si>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</si>
  <si>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</si>
  <si>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</si>
  <si>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</si>
  <si>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</si>
  <si>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</si>
  <si>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</si>
  <si>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</si>
  <si>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</si>
  <si>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</si>
  <si>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</si>
  <si>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</si>
  <si>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</si>
  <si>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</si>
  <si>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</si>
  <si>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</si>
  <si>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</si>
  <si>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</si>
  <si>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</si>
  <si>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</si>
  <si>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</si>
  <si>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</si>
  <si>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</si>
  <si>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</si>
  <si>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</si>
  <si>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</si>
  <si>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</si>
  <si>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</si>
  <si>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</si>
  <si>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</si>
  <si>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</si>
  <si>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</si>
  <si>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</si>
  <si>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</si>
  <si>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</si>
  <si>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</si>
  <si>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</si>
  <si>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</si>
  <si>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</si>
  <si>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</si>
  <si>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</si>
  <si>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</si>
  <si>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</si>
  <si>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</si>
  <si>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</si>
  <si>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</si>
  <si>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</si>
  <si>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</si>
  <si>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</si>
  <si>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</si>
  <si>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</si>
  <si>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</si>
  <si>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</si>
  <si>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</si>
  <si>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</si>
  <si>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</si>
  <si>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</si>
  <si>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</si>
  <si>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</si>
  <si>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</si>
  <si>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</si>
  <si>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</si>
  <si>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</si>
  <si>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</si>
  <si>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</si>
  <si>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</si>
  <si>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</si>
  <si>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</si>
  <si>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</si>
  <si>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</si>
  <si>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</si>
  <si>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</si>
  <si>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</si>
  <si>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</si>
  <si>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</si>
  <si>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</si>
  <si>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</si>
  <si>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</si>
  <si>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</si>
  <si>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</si>
  <si>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</si>
  <si>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</si>
  <si>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</si>
  <si>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</si>
  <si>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</si>
  <si>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</si>
  <si>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</si>
  <si>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</si>
  <si>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</si>
  <si>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</si>
  <si>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</si>
  <si>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</si>
  <si>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</si>
  <si>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</si>
  <si>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</si>
  <si>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</si>
  <si>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</si>
  <si>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</si>
  <si>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</si>
  <si>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</si>
  <si>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</si>
  <si>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</si>
  <si>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</si>
  <si>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</si>
  <si>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</si>
  <si>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</si>
  <si>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</si>
  <si>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</si>
  <si>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</si>
  <si>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</si>
  <si>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</si>
  <si>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</si>
  <si>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</si>
  <si>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</si>
  <si>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</si>
  <si>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</si>
  <si>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</si>
  <si>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</si>
  <si>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</si>
  <si>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</si>
  <si>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</si>
  <si>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</si>
  <si>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</si>
  <si>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</si>
  <si>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</si>
  <si>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</si>
  <si>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</si>
  <si>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</si>
  <si>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</si>
  <si>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</si>
  <si>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</si>
  <si>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</si>
  <si>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</si>
  <si>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</si>
  <si>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</si>
  <si>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</si>
  <si>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</si>
  <si>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</si>
  <si>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</si>
  <si>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</si>
  <si>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</si>
  <si>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</si>
  <si>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</si>
  <si>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</si>
  <si>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</si>
  <si>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</si>
  <si>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</si>
  <si>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</si>
  <si>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</si>
  <si>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</si>
  <si>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</si>
  <si>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</si>
  <si>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</si>
  <si>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</si>
  <si>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</si>
  <si>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</si>
  <si>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</si>
  <si>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</si>
  <si>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</si>
  <si>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</si>
  <si>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</si>
  <si>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</si>
  <si>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</si>
  <si>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</si>
  <si>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</si>
  <si>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</si>
  <si>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</si>
  <si>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</si>
  <si>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</si>
  <si>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</si>
  <si>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</si>
  <si>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</si>
  <si>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</si>
  <si>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</si>
  <si>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</si>
  <si>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</si>
  <si>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</si>
  <si>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</si>
  <si>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</si>
  <si>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</si>
  <si>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</si>
  <si>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</si>
  <si>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</si>
  <si>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</si>
  <si>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</si>
  <si>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</si>
  <si>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</si>
  <si>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</si>
  <si>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</si>
  <si>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</si>
  <si>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</si>
  <si>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</si>
  <si>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</si>
  <si>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</si>
  <si>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</si>
  <si>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</si>
  <si>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</si>
  <si>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</si>
  <si>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</si>
  <si>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</si>
  <si>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</si>
  <si>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</si>
  <si>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</si>
  <si>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</si>
  <si>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</si>
  <si>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</si>
  <si>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</si>
  <si>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</si>
  <si>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</si>
  <si>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</si>
  <si>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</si>
  <si>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</si>
  <si>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</si>
  <si>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</si>
  <si>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</si>
  <si>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</si>
  <si>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</si>
  <si>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</si>
  <si>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</si>
  <si>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</si>
  <si>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</si>
  <si>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</si>
  <si>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</si>
  <si>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</si>
  <si>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</si>
  <si>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</si>
  <si>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</si>
  <si>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</si>
  <si>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</si>
  <si>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</si>
  <si>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</si>
  <si>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</si>
  <si>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</si>
  <si>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</si>
  <si>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</si>
  <si>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</si>
  <si>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</si>
  <si>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</si>
  <si>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</si>
  <si>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</si>
  <si>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</si>
  <si>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</si>
  <si>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</si>
  <si>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</si>
  <si>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</si>
  <si>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</si>
  <si>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</si>
  <si>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</si>
  <si>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</si>
  <si>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</si>
  <si>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</si>
  <si>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</si>
  <si>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</si>
  <si>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</si>
  <si>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</si>
  <si>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</si>
  <si>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</si>
  <si>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</si>
  <si>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</si>
  <si>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</si>
  <si>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</si>
  <si>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</si>
  <si>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</si>
  <si>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</si>
  <si>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</si>
  <si>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</si>
  <si>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</si>
  <si>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</si>
  <si>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</si>
  <si>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</si>
  <si>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</si>
  <si>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</si>
  <si>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</si>
  <si>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</si>
  <si>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</si>
  <si>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</si>
  <si>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</si>
  <si>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</si>
  <si>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</si>
  <si>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</si>
  <si>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</si>
  <si>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</si>
  <si>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</si>
  <si>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</si>
  <si>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</si>
  <si>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</si>
  <si>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</si>
  <si>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</si>
  <si>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</si>
  <si>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</si>
  <si>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</si>
  <si>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</si>
  <si>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</si>
  <si>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</si>
  <si>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</si>
  <si>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</si>
  <si>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</si>
  <si>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</si>
  <si>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</si>
  <si>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</si>
  <si>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</si>
  <si>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</si>
  <si>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</si>
  <si>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</si>
  <si>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</si>
  <si>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</si>
  <si>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</si>
  <si>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</si>
  <si>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</si>
  <si>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</si>
  <si>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</si>
  <si>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</si>
  <si>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</si>
  <si>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</si>
  <si>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</si>
  <si>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</si>
  <si>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</si>
  <si>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</si>
  <si>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</si>
  <si>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</si>
  <si>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</si>
  <si>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</si>
  <si>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</si>
  <si>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</si>
  <si>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</si>
  <si>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</si>
  <si>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</si>
  <si>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</si>
  <si>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</si>
  <si>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</si>
  <si>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</si>
  <si>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</si>
  <si>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</si>
  <si>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</si>
  <si>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</si>
  <si>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</si>
  <si>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</si>
  <si>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</si>
  <si>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</si>
  <si>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</si>
  <si>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</si>
  <si>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</si>
  <si>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</si>
  <si>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</si>
  <si>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</si>
  <si>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</si>
  <si>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</si>
  <si>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</si>
  <si>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</si>
  <si>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</si>
  <si>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</si>
  <si>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</si>
  <si>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</si>
  <si>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</si>
  <si>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</si>
  <si>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</si>
  <si>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</si>
  <si>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</si>
  <si>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</si>
  <si>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</si>
  <si>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</si>
  <si>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</si>
  <si>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</si>
  <si>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</si>
  <si>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</si>
  <si>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</si>
  <si>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</si>
  <si>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</si>
  <si>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</si>
  <si>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</si>
  <si>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</si>
  <si>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</si>
  <si>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</si>
  <si>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</si>
  <si>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</si>
  <si>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</si>
  <si>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</si>
  <si>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</si>
  <si>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</si>
  <si>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</si>
  <si>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</si>
  <si>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</si>
  <si>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</si>
  <si>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</si>
  <si>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</si>
  <si>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</si>
  <si>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</si>
  <si>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</si>
  <si>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</si>
  <si>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</si>
  <si>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</si>
  <si>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</si>
  <si>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</si>
  <si>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</si>
  <si>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</si>
  <si>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</si>
  <si>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</si>
  <si>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</si>
  <si>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</si>
  <si>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</si>
  <si>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</si>
  <si>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</si>
  <si>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</si>
  <si>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</si>
  <si>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</si>
  <si>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</si>
  <si>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</si>
  <si>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</si>
  <si>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</si>
  <si>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</si>
  <si>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</si>
  <si>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</si>
  <si>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</si>
  <si>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</si>
  <si>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</si>
  <si>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</si>
  <si>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</si>
  <si>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</si>
  <si>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</si>
  <si>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</si>
  <si>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</si>
  <si>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</si>
  <si>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</si>
  <si>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</si>
  <si>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</si>
  <si>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</si>
  <si>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</si>
  <si>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</si>
  <si>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</si>
  <si>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</si>
  <si>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</si>
  <si>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</si>
  <si>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</si>
  <si>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</si>
  <si>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</si>
  <si>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</si>
  <si>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</si>
  <si>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</si>
  <si>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</si>
  <si>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</si>
  <si>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</si>
  <si>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</si>
  <si>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</si>
  <si>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</si>
  <si>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</si>
  <si>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</si>
  <si>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</si>
  <si>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</si>
  <si>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</si>
  <si>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</si>
  <si>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</si>
  <si>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</si>
  <si>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</si>
  <si>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</si>
  <si>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</si>
  <si>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</si>
  <si>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</si>
  <si>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</si>
  <si>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</si>
  <si>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</si>
  <si>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</si>
  <si>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</si>
  <si>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</si>
  <si>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</si>
  <si>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</si>
  <si>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</si>
  <si>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</si>
  <si>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</si>
  <si>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</si>
  <si>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</si>
  <si>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</si>
  <si>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</si>
  <si>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</si>
  <si>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</si>
  <si>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</si>
  <si>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</si>
  <si>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</si>
  <si>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</si>
  <si>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</si>
  <si>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</si>
  <si>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</si>
  <si>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</si>
  <si>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</si>
  <si>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</si>
  <si>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</si>
  <si>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</si>
  <si>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</si>
  <si>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</si>
  <si>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</si>
  <si>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</si>
  <si>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</si>
  <si>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</si>
  <si>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</si>
  <si>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</si>
  <si>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</si>
  <si>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</si>
  <si>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</si>
  <si>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</si>
  <si>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</si>
  <si>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</si>
  <si>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</si>
  <si>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</si>
  <si>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</si>
  <si>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</si>
  <si>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</si>
  <si>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</si>
  <si>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</si>
  <si>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</si>
  <si>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</si>
  <si>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</si>
  <si>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</si>
  <si>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</si>
  <si>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</si>
  <si>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</si>
  <si>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</si>
  <si>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</si>
  <si>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</si>
  <si>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</si>
  <si>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</si>
  <si>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</si>
  <si>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</si>
  <si>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</si>
  <si>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</si>
  <si>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</si>
  <si>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</si>
  <si>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</si>
  <si>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</si>
  <si>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</si>
  <si>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</si>
  <si>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</si>
  <si>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</si>
  <si>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</si>
  <si>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</si>
  <si>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</si>
  <si>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</si>
  <si>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</si>
  <si>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</si>
  <si>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</si>
  <si>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</si>
  <si>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</si>
  <si>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</si>
  <si>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</si>
  <si>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</si>
  <si>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</si>
  <si>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</si>
  <si>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</si>
  <si>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</si>
  <si>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</si>
  <si>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</si>
  <si>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</si>
  <si>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</si>
  <si>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</si>
  <si>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</si>
  <si>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</si>
  <si>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</si>
  <si>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</si>
  <si>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</si>
  <si>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</si>
  <si>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</si>
  <si>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</si>
  <si>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</si>
  <si>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</si>
  <si>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</si>
  <si>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</si>
  <si>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</si>
  <si>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</si>
  <si>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</si>
  <si>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</si>
  <si>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</si>
  <si>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</si>
  <si>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</si>
  <si>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</si>
  <si>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</si>
  <si>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</si>
  <si>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</si>
  <si>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</si>
  <si>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</si>
  <si>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</si>
  <si>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</si>
  <si>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</si>
  <si>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</si>
  <si>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</si>
  <si>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</si>
  <si>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</si>
  <si>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</si>
  <si>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</si>
  <si>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</si>
  <si>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</si>
  <si>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</si>
  <si>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</si>
  <si>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</si>
  <si>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</si>
  <si>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</si>
  <si>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</si>
  <si>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</si>
  <si>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</si>
  <si>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</si>
  <si>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</si>
  <si>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</si>
  <si>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</si>
  <si>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</si>
  <si>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</si>
  <si>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</si>
  <si>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</si>
  <si>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</si>
  <si>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</si>
  <si>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</si>
  <si>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</si>
  <si>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</si>
  <si>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</si>
  <si>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</si>
  <si>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</si>
  <si>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</si>
  <si>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</si>
  <si>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</si>
  <si>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</si>
  <si>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</si>
  <si>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</si>
  <si>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</si>
  <si>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</si>
  <si>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</si>
  <si>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</si>
  <si>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</si>
  <si>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</si>
  <si>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</si>
  <si>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</si>
  <si>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</si>
  <si>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</si>
  <si>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</si>
  <si>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</si>
  <si>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</si>
  <si>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</si>
  <si>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</si>
  <si>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</si>
  <si>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</si>
  <si>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</si>
  <si>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</si>
  <si>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</si>
  <si>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</si>
  <si>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</si>
  <si>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</si>
  <si>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</si>
  <si>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</si>
  <si>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</si>
  <si>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</si>
  <si>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</si>
  <si>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</si>
  <si>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</si>
  <si>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</si>
  <si>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</si>
  <si>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</si>
  <si>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</si>
  <si>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</si>
  <si>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</si>
  <si>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</si>
  <si>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</si>
  <si>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</si>
  <si>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</si>
  <si>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</si>
  <si>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</si>
  <si>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</si>
  <si>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</si>
  <si>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</si>
  <si>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</si>
  <si>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</si>
  <si>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</si>
  <si>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</si>
  <si>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</si>
  <si>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</si>
  <si>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</si>
  <si>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</si>
  <si>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</si>
  <si>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</si>
  <si>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</si>
  <si>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</si>
  <si>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</si>
  <si>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</si>
  <si>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</si>
  <si>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</si>
  <si>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</si>
  <si>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</si>
  <si>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</si>
  <si>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</si>
  <si>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</si>
  <si>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</si>
  <si>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</si>
  <si>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</si>
  <si>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</si>
  <si>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</si>
  <si>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</si>
  <si>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</si>
  <si>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</si>
  <si>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</si>
  <si>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</si>
  <si>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</si>
  <si>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</si>
  <si>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</si>
  <si>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</si>
  <si>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</si>
  <si>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</si>
  <si>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</si>
  <si>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</si>
  <si>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</si>
  <si>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</si>
  <si>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</si>
  <si>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</si>
  <si>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</si>
  <si>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</si>
  <si>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</si>
  <si>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</si>
  <si>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</si>
  <si>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</si>
  <si>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</si>
  <si>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</si>
  <si>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</si>
  <si>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</si>
  <si>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</si>
  <si>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</si>
  <si>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</si>
  <si>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</si>
  <si>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</si>
  <si>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</si>
  <si>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</si>
  <si>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</si>
  <si>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</si>
  <si>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</si>
  <si>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</si>
  <si>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</si>
  <si>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</si>
  <si>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</si>
  <si>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</si>
  <si>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</si>
  <si>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</si>
  <si>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</si>
  <si>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</si>
  <si>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</si>
  <si>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</si>
  <si>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</si>
  <si>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</si>
  <si>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</si>
  <si>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</si>
  <si>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</si>
  <si>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</si>
  <si>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</si>
  <si>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</si>
  <si>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</si>
  <si>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</si>
  <si>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</si>
  <si>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</si>
  <si>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</si>
  <si>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</si>
  <si>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</si>
  <si>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</si>
  <si>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</si>
  <si>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</si>
  <si>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</si>
  <si>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</si>
  <si>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</si>
  <si>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</si>
  <si>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</si>
  <si>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</si>
  <si>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</si>
  <si>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</si>
  <si>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</si>
  <si>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</si>
  <si>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</si>
  <si>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</si>
  <si>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</si>
  <si>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</si>
  <si>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</si>
  <si>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</si>
  <si>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</si>
  <si>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</si>
  <si>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</si>
  <si>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</si>
  <si>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</si>
  <si>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</si>
  <si>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</si>
  <si>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</si>
  <si>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</si>
  <si>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</si>
  <si>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</si>
  <si>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</si>
  <si>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</si>
  <si>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</si>
  <si>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</si>
  <si>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</si>
  <si>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</si>
  <si>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</si>
  <si>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</si>
  <si>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</si>
  <si>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</si>
  <si>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</si>
  <si>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</si>
  <si>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</si>
  <si>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</si>
  <si>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</si>
  <si>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</si>
  <si>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</si>
  <si>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</si>
  <si>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</si>
  <si>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</si>
  <si>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</si>
  <si>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</si>
  <si>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</si>
  <si>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</si>
  <si>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</si>
  <si>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</si>
  <si>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</si>
  <si>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</si>
  <si>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</si>
  <si>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</si>
  <si>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</si>
  <si>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</si>
  <si>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</si>
  <si>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</si>
  <si>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</si>
  <si>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</si>
  <si>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</si>
  <si>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</si>
  <si>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</si>
  <si>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</si>
  <si>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</si>
  <si>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</si>
  <si>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</si>
  <si>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</si>
  <si>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</si>
  <si>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</si>
  <si>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</si>
  <si>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</si>
  <si>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</si>
  <si>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</si>
  <si>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</si>
  <si>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</si>
  <si>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</si>
  <si>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</si>
  <si>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</si>
  <si>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</si>
  <si>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</si>
  <si>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</si>
  <si>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</si>
  <si>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</si>
  <si>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</si>
  <si>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</si>
  <si>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</si>
  <si>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</si>
  <si>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</si>
  <si>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</si>
  <si>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</si>
  <si>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</si>
  <si>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</si>
  <si>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</si>
  <si>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</si>
  <si>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</si>
  <si>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</si>
  <si>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</si>
  <si>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</si>
  <si>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</si>
  <si>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</si>
  <si>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</si>
  <si>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</si>
  <si>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</si>
  <si>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</si>
  <si>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</si>
  <si>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</si>
  <si>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</si>
  <si>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</si>
  <si>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</si>
  <si>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</si>
  <si>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</si>
  <si>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</si>
  <si>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</si>
  <si>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</si>
  <si>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</si>
  <si>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</si>
  <si>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</si>
  <si>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</si>
  <si>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</si>
  <si>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</si>
  <si>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</si>
  <si>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</si>
  <si>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</si>
  <si>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</si>
  <si>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</si>
  <si>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</si>
  <si>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</si>
  <si>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</si>
  <si>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</si>
  <si>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</si>
  <si>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</si>
  <si>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</si>
  <si>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</si>
  <si>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</si>
  <si>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</si>
  <si>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</si>
  <si>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</si>
  <si>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</si>
  <si>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</si>
  <si>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</si>
  <si>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</si>
  <si>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</si>
  <si>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</si>
  <si>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</si>
  <si>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</si>
  <si>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</si>
  <si>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</si>
  <si>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</si>
  <si>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</si>
  <si>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</si>
  <si>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</si>
  <si>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</si>
  <si>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</si>
  <si>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</si>
  <si>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</si>
  <si>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</si>
  <si>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</si>
  <si>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</si>
  <si>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</si>
  <si>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</si>
  <si>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</si>
  <si>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</si>
  <si>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</si>
  <si>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</si>
  <si>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</si>
  <si>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</si>
  <si>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</si>
  <si>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</si>
  <si>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</si>
  <si>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</si>
  <si>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</si>
  <si>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</si>
  <si>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</si>
  <si>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</si>
  <si>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</si>
  <si>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</si>
  <si>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</si>
  <si>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</si>
  <si>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</si>
  <si>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</si>
  <si>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</si>
  <si>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</si>
  <si>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</si>
  <si>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</si>
  <si>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</si>
  <si>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</si>
  <si>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</si>
  <si>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</si>
  <si>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</si>
  <si>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</si>
  <si>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</si>
  <si>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</si>
  <si>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</si>
  <si>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</si>
  <si>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</si>
  <si>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</si>
  <si>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</si>
  <si>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</si>
  <si>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</si>
  <si>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</si>
  <si>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</si>
  <si>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</si>
  <si>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</si>
  <si>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</si>
  <si>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</si>
  <si>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</si>
  <si>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</si>
  <si>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</si>
  <si>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</si>
  <si>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</si>
  <si>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</si>
  <si>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</si>
  <si>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</si>
  <si>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</si>
  <si>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</si>
  <si>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</si>
  <si>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</si>
  <si>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</si>
  <si>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</si>
  <si>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</si>
  <si>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</si>
  <si>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</si>
  <si>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</si>
  <si>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</si>
  <si>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</si>
  <si>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</si>
  <si>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</si>
  <si>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</si>
  <si>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</si>
  <si>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</si>
  <si>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</si>
  <si>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</si>
  <si>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</si>
  <si>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</si>
  <si>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</si>
  <si>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</si>
  <si>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</si>
  <si>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</si>
  <si>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</si>
  <si>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</si>
  <si>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</si>
  <si>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</si>
  <si>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</si>
  <si>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</si>
  <si>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</si>
  <si>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</si>
  <si>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</si>
  <si>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</si>
  <si>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</si>
  <si>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</si>
  <si>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</si>
  <si>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</si>
  <si>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</si>
  <si>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</si>
  <si>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</si>
  <si>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</si>
  <si>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</si>
  <si>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</si>
  <si>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</si>
  <si>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</si>
  <si>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</si>
  <si>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</si>
  <si>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</si>
  <si>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</si>
  <si>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</si>
  <si>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</si>
  <si>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</si>
  <si>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</si>
  <si>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</si>
  <si>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</si>
  <si>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</si>
  <si>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</si>
  <si>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</si>
  <si>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</si>
  <si>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</si>
  <si>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</si>
  <si>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</si>
  <si>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</si>
  <si>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</si>
  <si>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</si>
  <si>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</si>
  <si>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</si>
  <si>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</si>
  <si>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</si>
  <si>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</si>
  <si>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</si>
  <si>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</si>
  <si>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</si>
  <si>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</si>
  <si>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</si>
  <si>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</si>
  <si>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</si>
  <si>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</si>
  <si>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</si>
  <si>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</si>
  <si>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</si>
  <si>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</si>
  <si>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</si>
  <si>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</si>
  <si>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</si>
  <si>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</si>
  <si>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</si>
  <si>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</si>
  <si>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</si>
  <si>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</si>
  <si>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</si>
  <si>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</si>
  <si>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</si>
  <si>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</si>
  <si>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</si>
  <si>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</si>
  <si>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</si>
  <si>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</si>
  <si>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</si>
  <si>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</si>
  <si>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</si>
  <si>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</si>
  <si>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</si>
  <si>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</si>
  <si>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</si>
  <si>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</si>
  <si>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</si>
  <si>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</si>
  <si>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</si>
  <si>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</si>
  <si>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</si>
  <si>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</si>
  <si>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</si>
  <si>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</si>
  <si>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</si>
  <si>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</si>
  <si>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</si>
  <si>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</si>
  <si>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</si>
  <si>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</si>
  <si>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</si>
  <si>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</si>
  <si>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</si>
  <si>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</si>
  <si>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</si>
  <si>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</si>
  <si>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</si>
  <si>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</si>
  <si>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</si>
  <si>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</si>
  <si>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</si>
  <si>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</si>
  <si>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</si>
  <si>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</si>
  <si>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</si>
  <si>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</si>
  <si>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</si>
  <si>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</si>
  <si>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</si>
  <si>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</si>
  <si>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</si>
  <si>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</si>
  <si>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</si>
  <si>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</si>
  <si>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</si>
  <si>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</si>
  <si>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</si>
  <si>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</si>
  <si>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</si>
  <si>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</si>
  <si>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</si>
  <si>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</si>
  <si>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</si>
  <si>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</si>
  <si>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</si>
  <si>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</si>
  <si>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</si>
  <si>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</si>
  <si>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</si>
  <si>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</si>
  <si>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</si>
  <si>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</si>
  <si>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</si>
  <si>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</si>
  <si>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</si>
  <si>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</si>
  <si>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</si>
  <si>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</si>
  <si>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</si>
  <si>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</si>
  <si>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</si>
  <si>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</si>
  <si>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</si>
  <si>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</si>
  <si>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</si>
  <si>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</si>
  <si>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</si>
  <si>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</si>
  <si>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</si>
  <si>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</si>
  <si>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</si>
  <si>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</si>
  <si>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</si>
  <si>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</si>
  <si>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</si>
  <si>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</si>
  <si>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</si>
  <si>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</si>
  <si>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</si>
  <si>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</si>
  <si>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</si>
  <si>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</si>
  <si>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</si>
  <si>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</si>
  <si>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</si>
  <si>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</si>
  <si>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</si>
  <si>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</si>
  <si>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</si>
  <si>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</si>
  <si>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</si>
  <si>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</si>
  <si>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</si>
  <si>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</si>
  <si>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</si>
  <si>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</si>
  <si>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</si>
  <si>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</si>
  <si>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</si>
  <si>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</si>
  <si>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</si>
  <si>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</si>
  <si>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</si>
  <si>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</si>
  <si>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</si>
  <si>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</si>
  <si>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</si>
  <si>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</si>
  <si>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</si>
  <si>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</si>
  <si>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</si>
  <si>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</si>
  <si>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</si>
  <si>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</si>
  <si>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</si>
  <si>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</si>
  <si>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</si>
  <si>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</si>
  <si>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</si>
  <si>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</si>
  <si>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</si>
  <si>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</si>
  <si>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</si>
  <si>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</si>
  <si>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</si>
  <si>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</si>
  <si>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</si>
  <si>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</si>
  <si>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</si>
  <si>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</si>
  <si>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</si>
  <si>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</si>
  <si>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</si>
  <si>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</si>
  <si>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</si>
  <si>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</si>
  <si>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</si>
  <si>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</si>
  <si>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</si>
  <si>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</si>
  <si>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</si>
  <si>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</si>
  <si>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</si>
  <si>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</si>
  <si>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</si>
  <si>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</si>
  <si>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</si>
  <si>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</si>
  <si>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</si>
  <si>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</si>
  <si>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</si>
  <si>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</si>
  <si>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</si>
  <si>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</si>
  <si>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</si>
  <si>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</si>
  <si>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</si>
  <si>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</si>
  <si>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</si>
  <si>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</si>
  <si>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</si>
  <si>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</si>
  <si>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</si>
  <si>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</si>
  <si>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</si>
  <si>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</si>
  <si>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</si>
  <si>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</si>
  <si>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</si>
  <si>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</si>
  <si>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</si>
  <si>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</si>
  <si>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</si>
  <si>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</si>
  <si>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</si>
  <si>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</si>
  <si>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</si>
  <si>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</si>
  <si>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</si>
  <si>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</si>
  <si>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</si>
  <si>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</si>
  <si>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</si>
  <si>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</si>
  <si>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</si>
  <si>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</si>
  <si>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</si>
  <si>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</si>
  <si>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</si>
  <si>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</si>
  <si>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</si>
  <si>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</si>
  <si>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</si>
  <si>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</si>
  <si>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</si>
  <si>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</si>
  <si>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</si>
  <si>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</si>
  <si>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</si>
  <si>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</si>
  <si>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</si>
  <si>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</si>
  <si>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</si>
  <si>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</si>
  <si>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</si>
  <si>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</si>
  <si>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</si>
  <si>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</si>
  <si>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</si>
  <si>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</si>
  <si>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</si>
  <si>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</si>
  <si>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</si>
  <si>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</si>
  <si>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</si>
  <si>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</si>
  <si>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</si>
  <si>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</si>
  <si>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</si>
  <si>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</si>
  <si>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</si>
  <si>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</si>
  <si>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</si>
  <si>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</si>
  <si>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</si>
  <si>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</si>
  <si>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</si>
  <si>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</si>
  <si>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</si>
  <si>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</si>
  <si>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</si>
  <si>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</si>
  <si>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</si>
  <si>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</si>
  <si>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</si>
  <si>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</si>
  <si>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</si>
  <si>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</si>
  <si>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</si>
  <si>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</si>
  <si>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</si>
  <si>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</si>
  <si>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</si>
  <si>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</si>
  <si>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</si>
  <si>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</si>
  <si>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</si>
  <si>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</si>
  <si>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</si>
  <si>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</si>
  <si>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</si>
  <si>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</si>
  <si>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</si>
  <si>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</si>
  <si>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</si>
  <si>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</si>
  <si>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</si>
  <si>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</si>
  <si>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</si>
  <si>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</si>
  <si>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</si>
  <si>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</si>
  <si>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</si>
  <si>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</si>
  <si>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</si>
  <si>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</si>
  <si>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</si>
  <si>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</si>
  <si>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</si>
  <si>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</si>
  <si>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</si>
  <si>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</si>
  <si>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</si>
  <si>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</si>
  <si>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</si>
  <si>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</si>
  <si>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</si>
  <si>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</si>
  <si>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</si>
  <si>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</si>
  <si>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</si>
  <si>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</si>
  <si>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</si>
  <si>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</si>
  <si>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</si>
  <si>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</si>
  <si>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</si>
  <si>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</si>
  <si>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</si>
  <si>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</si>
  <si>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</si>
  <si>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</si>
  <si>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</si>
  <si>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</si>
  <si>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</si>
  <si>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</si>
  <si>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</si>
  <si>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</si>
  <si>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</si>
  <si>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</si>
  <si>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</si>
  <si>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</si>
  <si>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</si>
  <si>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</si>
  <si>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</si>
  <si>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</si>
  <si>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</si>
  <si>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</si>
  <si>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</si>
  <si>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</si>
  <si>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</si>
  <si>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</si>
  <si>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</si>
  <si>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</si>
  <si>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</si>
  <si>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</si>
  <si>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</si>
  <si>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</si>
  <si>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</si>
  <si>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</si>
  <si>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</si>
  <si>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</si>
  <si>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</si>
  <si>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</si>
  <si>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</si>
  <si>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</si>
  <si>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</si>
  <si>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</si>
  <si>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</si>
  <si>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</si>
  <si>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</si>
  <si>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</si>
  <si>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</si>
  <si>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</si>
  <si>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</si>
  <si>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</si>
  <si>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</si>
  <si>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</si>
  <si>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</si>
  <si>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</si>
  <si>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</si>
  <si>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</si>
  <si>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</si>
  <si>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</si>
  <si>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</si>
  <si>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</si>
  <si>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</si>
  <si>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</si>
  <si>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</si>
  <si>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</si>
  <si>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</si>
  <si>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</si>
  <si>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</si>
  <si>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</si>
  <si>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</si>
  <si>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</si>
  <si>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</si>
  <si>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</si>
  <si>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</si>
  <si>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</si>
  <si>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</si>
  <si>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</si>
  <si>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</si>
  <si>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</si>
  <si>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</si>
  <si>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</si>
  <si>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</si>
  <si>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</si>
  <si>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</si>
  <si>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</si>
  <si>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</si>
  <si>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</si>
  <si>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</si>
  <si>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</si>
  <si>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</si>
  <si>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</si>
  <si>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</si>
  <si>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</si>
  <si>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</si>
  <si>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</si>
  <si>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</si>
  <si>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</si>
  <si>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</si>
  <si>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</si>
  <si>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</si>
  <si>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</si>
  <si>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</si>
  <si>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</si>
  <si>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</si>
  <si>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</si>
  <si>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</si>
  <si>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</si>
  <si>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</si>
  <si>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</si>
  <si>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</si>
  <si>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</si>
  <si>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</si>
  <si>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</si>
  <si>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</si>
  <si>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</si>
  <si>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</si>
  <si>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</si>
  <si>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</si>
  <si>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</si>
  <si>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</si>
  <si>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</si>
  <si>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</si>
  <si>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</si>
  <si>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</si>
  <si>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</si>
  <si>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</si>
  <si>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</si>
  <si>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</si>
  <si>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</si>
  <si>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</si>
  <si>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</si>
  <si>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</si>
  <si>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</si>
  <si>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</si>
  <si>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</si>
  <si>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</si>
  <si>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</si>
  <si>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</si>
  <si>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</si>
  <si>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</si>
  <si>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</si>
  <si>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</si>
  <si>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</si>
  <si>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</si>
  <si>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</si>
  <si>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</si>
  <si>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</si>
  <si>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</si>
  <si>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</si>
  <si>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</si>
  <si>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</si>
  <si>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</si>
  <si>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</si>
  <si>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</si>
  <si>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</si>
  <si>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</si>
  <si>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</si>
  <si>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</si>
  <si>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</si>
  <si>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</si>
  <si>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</si>
  <si>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</si>
  <si>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</si>
  <si>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</si>
  <si>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</si>
  <si>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</si>
  <si>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</si>
  <si>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</si>
  <si>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</si>
  <si>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</si>
  <si>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</si>
  <si>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</si>
  <si>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</si>
  <si>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</si>
  <si>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</si>
  <si>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</si>
  <si>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</si>
  <si>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</si>
  <si>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</si>
  <si>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</si>
  <si>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</si>
  <si>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</si>
  <si>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</si>
  <si>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</si>
  <si>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</si>
  <si>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</si>
  <si>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</si>
  <si>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</si>
  <si>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</si>
  <si>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</si>
  <si>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</si>
  <si>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</si>
  <si>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</si>
  <si>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</si>
  <si>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</si>
  <si>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</si>
  <si>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</si>
  <si>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</si>
  <si>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</si>
  <si>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</si>
  <si>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</si>
  <si>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</si>
  <si>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</si>
  <si>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</si>
  <si>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</si>
  <si>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</si>
  <si>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</si>
  <si>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</si>
  <si>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</si>
  <si>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</si>
  <si>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</si>
  <si>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</si>
  <si>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</si>
  <si>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</si>
  <si>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</si>
  <si>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</si>
  <si>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</si>
  <si>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</si>
  <si>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</si>
  <si>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</si>
  <si>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</si>
  <si>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</si>
  <si>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</si>
  <si>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</si>
  <si>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</si>
  <si>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</si>
  <si>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</si>
  <si>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</si>
  <si>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</si>
  <si>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</si>
  <si>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</si>
  <si>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</si>
  <si>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</si>
  <si>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</si>
  <si>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</si>
  <si>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</si>
  <si>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</si>
  <si>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</si>
  <si>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</si>
  <si>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</si>
  <si>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</si>
  <si>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</si>
  <si>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</si>
  <si>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</si>
  <si>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</si>
  <si>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</si>
  <si>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</si>
  <si>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</si>
  <si>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</si>
  <si>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</si>
  <si>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</si>
  <si>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</si>
  <si>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</si>
  <si>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</si>
  <si>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</si>
  <si>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</si>
  <si>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</si>
  <si>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</si>
  <si>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</si>
  <si>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</si>
  <si>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</si>
  <si>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</si>
  <si>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</si>
  <si>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</si>
  <si>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</si>
  <si>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</si>
  <si>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</si>
  <si>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</si>
  <si>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</si>
  <si>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</si>
  <si>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</si>
  <si>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</si>
  <si>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</si>
  <si>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</si>
  <si>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</si>
  <si>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</si>
  <si>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</si>
  <si>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</si>
  <si>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</si>
  <si>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</si>
  <si>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</si>
  <si>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</si>
  <si>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</si>
  <si>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</si>
  <si>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</si>
  <si>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</si>
  <si>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</si>
  <si>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</si>
  <si>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</si>
  <si>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</si>
  <si>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</si>
  <si>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</si>
  <si>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</si>
  <si>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</si>
  <si>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</si>
  <si>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</si>
  <si>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</si>
  <si>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</si>
  <si>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</si>
  <si>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</si>
  <si>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</si>
  <si>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</si>
  <si>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</si>
  <si>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</si>
  <si>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</si>
  <si>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</si>
  <si>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</si>
  <si>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</si>
  <si>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</si>
  <si>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</si>
  <si>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</si>
  <si>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</si>
  <si>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</si>
  <si>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</si>
  <si>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</si>
  <si>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</si>
  <si>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</si>
  <si>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</si>
  <si>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</si>
  <si>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</si>
  <si>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</si>
  <si>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</si>
  <si>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</si>
  <si>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</si>
  <si>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</si>
  <si>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</si>
  <si>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</si>
  <si>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</si>
  <si>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</si>
  <si>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</si>
  <si>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</si>
  <si>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</si>
  <si>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</si>
  <si>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</si>
  <si>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</si>
  <si>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</si>
  <si>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</si>
  <si>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</si>
  <si>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</si>
  <si>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</si>
  <si>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</si>
  <si>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</si>
  <si>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</si>
  <si>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</si>
  <si>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</si>
  <si>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</si>
  <si>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</si>
  <si>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</si>
  <si>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</si>
  <si>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</si>
  <si>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</si>
  <si>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</si>
  <si>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</si>
  <si>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</si>
  <si>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</si>
  <si>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</si>
  <si>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</si>
  <si>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</si>
  <si>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</si>
  <si>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</si>
  <si>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</si>
  <si>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</si>
  <si>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</si>
  <si>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</si>
  <si>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</si>
  <si>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</si>
  <si>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</si>
  <si>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</si>
  <si>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</si>
  <si>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</si>
  <si>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</si>
  <si>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</si>
  <si>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</si>
  <si>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</si>
  <si>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</si>
  <si>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</si>
  <si>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</si>
  <si>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</si>
  <si>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</si>
  <si>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</si>
  <si>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</si>
  <si>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</si>
  <si>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</si>
  <si>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</si>
  <si>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</si>
  <si>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</si>
  <si>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</si>
  <si>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</si>
  <si>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</si>
  <si>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</si>
  <si>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</si>
  <si>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</si>
  <si>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</si>
  <si>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</si>
  <si>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</si>
  <si>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</si>
  <si>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</si>
  <si>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</si>
  <si>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</si>
  <si>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</si>
  <si>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</si>
  <si>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</si>
  <si>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</si>
  <si>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</si>
  <si>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</si>
  <si>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</si>
  <si>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</si>
  <si>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</si>
  <si>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</si>
  <si>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</si>
  <si>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</si>
  <si>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</si>
  <si>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</si>
  <si>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</si>
  <si>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</si>
  <si>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</si>
  <si>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</si>
  <si>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</si>
  <si>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</si>
  <si>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</si>
  <si>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</si>
  <si>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</si>
  <si>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</si>
  <si>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</si>
  <si>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</si>
  <si>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</si>
  <si>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</si>
  <si>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</si>
  <si>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</si>
  <si>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</si>
  <si>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</si>
  <si>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</si>
  <si>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</si>
  <si>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</si>
  <si>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</si>
  <si>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</si>
  <si>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</si>
  <si>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</si>
  <si>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</si>
  <si>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</si>
  <si>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</si>
  <si>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</si>
  <si>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</si>
  <si>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</si>
  <si>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</si>
  <si>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</si>
  <si>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</si>
  <si>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</si>
  <si>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</si>
  <si>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</si>
  <si>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</si>
  <si>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</si>
  <si>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</si>
  <si>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</si>
  <si>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</si>
  <si>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</si>
  <si>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</si>
  <si>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</si>
  <si>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</si>
  <si>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</si>
  <si>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</si>
  <si>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</si>
  <si>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</si>
  <si>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</si>
  <si>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</si>
  <si>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</si>
  <si>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</si>
  <si>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</si>
  <si>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</si>
  <si>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</si>
  <si>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</si>
  <si>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</si>
  <si>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</si>
  <si>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</si>
  <si>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</si>
  <si>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</si>
  <si>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</si>
  <si>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</si>
  <si>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</si>
  <si>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</si>
  <si>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</si>
  <si>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</si>
  <si>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</si>
  <si>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</si>
  <si>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</si>
  <si>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</si>
  <si>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</si>
  <si>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</si>
  <si>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</si>
  <si>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</si>
  <si>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</si>
  <si>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</si>
  <si>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</si>
  <si>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</si>
  <si>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</si>
  <si>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</si>
  <si>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</si>
  <si>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</si>
  <si>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</si>
  <si>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</si>
  <si>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</si>
  <si>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</si>
  <si>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</si>
  <si>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</si>
  <si>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</si>
  <si>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</si>
  <si>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</si>
  <si>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</si>
  <si>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</si>
  <si>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</si>
  <si>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</si>
  <si>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</si>
  <si>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</si>
  <si>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</si>
  <si>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</si>
  <si>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</si>
  <si>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</si>
  <si>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</si>
  <si>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</si>
  <si>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</si>
  <si>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</si>
  <si>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</si>
  <si>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</si>
  <si>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</si>
  <si>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</si>
  <si>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</si>
  <si>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</si>
  <si>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</si>
  <si>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</si>
  <si>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</si>
  <si>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</si>
  <si>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</si>
  <si>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</si>
  <si>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</si>
  <si>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</si>
  <si>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</si>
  <si>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</si>
  <si>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</si>
  <si>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</si>
  <si>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</si>
  <si>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</si>
  <si>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</si>
  <si>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</si>
  <si>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</si>
  <si>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</si>
  <si>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</si>
  <si>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</si>
  <si>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</si>
  <si>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</si>
  <si>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</si>
  <si>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</si>
  <si>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</si>
  <si>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</si>
  <si>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</si>
  <si>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</si>
  <si>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</si>
  <si>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</si>
  <si>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</si>
  <si>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</si>
  <si>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</si>
  <si>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</si>
  <si>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</si>
  <si>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</si>
  <si>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</si>
  <si>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</si>
  <si>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</si>
  <si>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</si>
  <si>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</si>
  <si>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</si>
  <si>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</si>
  <si>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</si>
  <si>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</si>
  <si>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</si>
  <si>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</si>
  <si>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</si>
  <si>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</si>
  <si>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</si>
  <si>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</si>
  <si>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</si>
  <si>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</si>
  <si>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</si>
  <si>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</si>
  <si>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</si>
  <si>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</si>
  <si>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</si>
  <si>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</si>
  <si>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</si>
  <si>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</si>
  <si>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</si>
  <si>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</si>
  <si>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</si>
  <si>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</si>
  <si>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</si>
  <si>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</si>
  <si>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</si>
  <si>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</si>
  <si>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</si>
  <si>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</si>
  <si>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</si>
  <si>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</si>
  <si>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</si>
  <si>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</si>
  <si>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</si>
  <si>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</si>
  <si>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</si>
  <si>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</si>
  <si>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</si>
  <si>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</si>
  <si>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</si>
  <si>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</si>
  <si>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</si>
  <si>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</si>
  <si>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</si>
  <si>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</si>
  <si>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</si>
  <si>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</si>
  <si>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</si>
  <si>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</si>
  <si>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</si>
  <si>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</si>
  <si>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</si>
  <si>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</si>
  <si>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</si>
  <si>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</si>
  <si>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</si>
  <si>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</si>
  <si>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</si>
  <si>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</si>
  <si>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</si>
  <si>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</si>
  <si>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</si>
  <si>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</si>
  <si>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</si>
  <si>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</si>
  <si>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</si>
  <si>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</si>
  <si>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</si>
  <si>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</si>
  <si>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</si>
  <si>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</si>
  <si>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</si>
  <si>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</si>
  <si>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</si>
  <si>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</si>
  <si>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</si>
  <si>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</si>
  <si>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</si>
  <si>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</si>
  <si>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</si>
  <si>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</si>
  <si>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</si>
  <si>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</si>
  <si>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</si>
  <si>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</si>
  <si>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</si>
  <si>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</si>
  <si>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</si>
  <si>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</si>
  <si>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</si>
  <si>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</si>
  <si>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</si>
  <si>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</si>
  <si>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</si>
  <si>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</si>
  <si>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</si>
  <si>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</si>
  <si>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</si>
  <si>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</si>
  <si>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</si>
  <si>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</si>
  <si>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</si>
  <si>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</si>
  <si>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</si>
  <si>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</si>
  <si>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</si>
  <si>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</si>
  <si>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</si>
  <si>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</si>
  <si>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</si>
  <si>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</si>
  <si>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</si>
  <si>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</si>
  <si>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</si>
  <si>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</si>
  <si>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</si>
  <si>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</si>
  <si>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</si>
  <si>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</si>
  <si>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</si>
  <si>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</si>
  <si>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</si>
  <si>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</si>
  <si>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</si>
  <si>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</si>
  <si>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</si>
  <si>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</si>
  <si>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</si>
  <si>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</si>
  <si>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</si>
  <si>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</si>
  <si>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</si>
  <si>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</si>
  <si>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</si>
  <si>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</si>
  <si>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</si>
  <si>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</si>
  <si>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</si>
  <si>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</si>
  <si>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</si>
  <si>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</si>
  <si>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</si>
  <si>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</si>
  <si>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</si>
  <si>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</si>
  <si>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</si>
  <si>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</si>
  <si>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</si>
  <si>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</si>
  <si>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</si>
  <si>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</si>
  <si>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</si>
  <si>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</si>
  <si>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</si>
  <si>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</si>
  <si>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</si>
  <si>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</si>
  <si>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</si>
  <si>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</si>
  <si>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</si>
  <si>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</si>
  <si>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</si>
  <si>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</si>
  <si>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</si>
  <si>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</si>
  <si>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</si>
  <si>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</si>
  <si>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</si>
  <si>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</si>
  <si>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</si>
  <si>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</si>
  <si>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</si>
  <si>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</si>
  <si>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</si>
  <si>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</si>
  <si>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</si>
  <si>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</si>
  <si>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</si>
  <si>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</si>
  <si>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</si>
  <si>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</si>
  <si>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</si>
  <si>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</si>
  <si>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</si>
  <si>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</si>
  <si>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</si>
  <si>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</si>
  <si>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</si>
  <si>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</si>
  <si>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</si>
  <si>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</si>
  <si>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</si>
  <si>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</si>
  <si>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</si>
  <si>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</si>
  <si>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</si>
  <si>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</si>
  <si>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</si>
  <si>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</si>
  <si>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</si>
  <si>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</si>
  <si>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</si>
  <si>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</si>
  <si>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</si>
  <si>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</si>
  <si>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</si>
  <si>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</si>
  <si>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</si>
  <si>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</si>
  <si>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</si>
  <si>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</si>
  <si>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</si>
  <si>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</si>
  <si>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</si>
  <si>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</si>
  <si>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</si>
  <si>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</si>
  <si>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</si>
  <si>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</si>
  <si>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</si>
  <si>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</si>
  <si>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</si>
  <si>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</si>
  <si>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</si>
  <si>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</si>
  <si>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</si>
  <si>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</si>
  <si>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</si>
  <si>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</si>
  <si>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</si>
  <si>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</si>
  <si>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</si>
  <si>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</si>
  <si>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</si>
  <si>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</si>
  <si>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</si>
  <si>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</si>
  <si>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</si>
  <si>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</si>
  <si>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</si>
  <si>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</si>
  <si>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</si>
  <si>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</si>
  <si>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</si>
  <si>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</si>
  <si>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</si>
  <si>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</si>
  <si>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</si>
  <si>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</si>
  <si>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</si>
  <si>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</si>
  <si>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</si>
  <si>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</si>
  <si>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</si>
  <si>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</si>
  <si>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</si>
  <si>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</si>
  <si>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</si>
  <si>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</si>
  <si>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</si>
  <si>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</si>
  <si>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</si>
  <si>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</si>
  <si>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</si>
  <si>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</si>
  <si>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</si>
  <si>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</si>
  <si>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</si>
  <si>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</si>
  <si>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</si>
  <si>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</si>
  <si>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</si>
  <si>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</si>
  <si>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</si>
  <si>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</si>
  <si>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</si>
  <si>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</si>
  <si>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</si>
  <si>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</si>
  <si>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</si>
  <si>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</si>
  <si>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</si>
  <si>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</si>
  <si>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</si>
  <si>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</si>
  <si>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</si>
  <si>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</si>
  <si>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</si>
  <si>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</si>
  <si>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</si>
  <si>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</si>
  <si>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</si>
  <si>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</si>
  <si>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</si>
  <si>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</si>
  <si>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</si>
  <si>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</si>
  <si>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</si>
  <si>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</si>
  <si>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</si>
  <si>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</si>
  <si>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</si>
  <si>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</si>
  <si>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</si>
  <si>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</si>
  <si>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</si>
  <si>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</si>
  <si>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</si>
  <si>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</si>
  <si>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</si>
  <si>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</si>
  <si>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</si>
  <si>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</si>
  <si>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</si>
  <si>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</si>
  <si>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</si>
  <si>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</si>
  <si>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</si>
  <si>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</si>
  <si>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</si>
  <si>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</si>
  <si>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</si>
  <si>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</si>
  <si>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</si>
  <si>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</si>
  <si>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</si>
  <si>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</si>
  <si>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</si>
  <si>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</si>
  <si>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</si>
  <si>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</si>
  <si>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</si>
  <si>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</si>
  <si>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</si>
  <si>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</si>
  <si>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</si>
  <si>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</si>
  <si>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</si>
  <si>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</si>
  <si>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</si>
  <si>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</si>
  <si>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</si>
  <si>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</si>
  <si>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</si>
  <si>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</si>
  <si>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</si>
  <si>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</si>
  <si>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</si>
  <si>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</si>
  <si>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</si>
  <si>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</si>
  <si>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</si>
  <si>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</si>
  <si>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</si>
  <si>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</si>
  <si>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</si>
  <si>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</si>
  <si>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</si>
  <si>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</si>
  <si>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</si>
  <si>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</si>
  <si>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</si>
  <si>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</si>
  <si>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</si>
  <si>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</si>
  <si>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</si>
  <si>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</si>
  <si>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</si>
  <si>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</si>
  <si>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</si>
  <si>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</si>
  <si>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</si>
  <si>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</si>
  <si>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</si>
  <si>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</si>
  <si>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</si>
  <si>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</si>
  <si>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</si>
  <si>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</si>
  <si>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</si>
  <si>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</si>
  <si>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</si>
  <si>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</si>
  <si>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</si>
  <si>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</si>
  <si>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</si>
  <si>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</si>
  <si>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</si>
  <si>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</si>
  <si>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</si>
  <si>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</si>
  <si>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</si>
  <si>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</si>
  <si>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</si>
  <si>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</si>
  <si>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</si>
  <si>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</si>
  <si>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</si>
  <si>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</si>
  <si>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</si>
  <si>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</si>
  <si>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</si>
  <si>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</si>
  <si>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</si>
  <si>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</si>
  <si>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</si>
  <si>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</si>
  <si>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</si>
  <si>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</si>
  <si>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</si>
  <si>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</si>
  <si>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</si>
  <si>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</si>
  <si>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</si>
  <si>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</si>
  <si>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</si>
  <si>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</si>
  <si>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</si>
  <si>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</si>
  <si>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</si>
  <si>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</si>
  <si>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</si>
  <si>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</si>
  <si>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</si>
  <si>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</si>
  <si>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</si>
  <si>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</si>
  <si>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</si>
  <si>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</si>
  <si>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</si>
  <si>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</si>
  <si>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</si>
  <si>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</si>
  <si>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</si>
  <si>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</si>
  <si>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</si>
  <si>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</si>
  <si>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</si>
  <si>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</si>
  <si>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</si>
  <si>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</si>
  <si>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</si>
  <si>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</si>
  <si>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</si>
  <si>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</si>
  <si>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</si>
  <si>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</si>
  <si>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</si>
  <si>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</si>
  <si>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</si>
  <si>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</si>
  <si>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</si>
  <si>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</si>
  <si>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</si>
  <si>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</si>
  <si>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</si>
  <si>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</si>
  <si>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</si>
  <si>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</si>
  <si>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</si>
  <si>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</si>
  <si>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</si>
  <si>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</si>
  <si>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</si>
  <si>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</si>
  <si>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</si>
  <si>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</si>
  <si>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</si>
  <si>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</si>
  <si>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</si>
  <si>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</si>
  <si>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</si>
  <si>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</si>
  <si>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</si>
  <si>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</si>
  <si>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</si>
  <si>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</si>
  <si>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</si>
  <si>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</si>
  <si>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</si>
  <si>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</si>
  <si>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</si>
  <si>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</si>
  <si>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</si>
  <si>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</si>
  <si>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</si>
  <si>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</si>
  <si>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</si>
  <si>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</si>
  <si>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</si>
  <si>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</si>
  <si>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</si>
  <si>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</si>
  <si>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</si>
  <si>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</si>
  <si>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</si>
  <si>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</si>
  <si>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</si>
  <si>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</si>
  <si>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</si>
  <si>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</si>
  <si>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</si>
  <si>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</si>
  <si>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</si>
  <si>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</si>
  <si>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</si>
  <si>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</si>
  <si>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</si>
  <si>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</si>
  <si>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</si>
  <si>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</si>
  <si>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</si>
  <si>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</si>
  <si>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</si>
  <si>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</si>
  <si>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</si>
  <si>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</si>
  <si>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</si>
  <si>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</si>
  <si>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</si>
  <si>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</si>
  <si>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</si>
  <si>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</si>
  <si>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</si>
  <si>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</si>
  <si>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</si>
  <si>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</si>
  <si>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</si>
  <si>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</si>
  <si>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</si>
  <si>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</si>
  <si>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</si>
  <si>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</si>
  <si>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</si>
  <si>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</si>
  <si>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</si>
  <si>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</si>
  <si>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</si>
  <si>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</si>
  <si>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</si>
  <si>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</si>
  <si>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</si>
  <si>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</si>
  <si>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</si>
  <si>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</si>
  <si>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</si>
  <si>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</si>
  <si>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</si>
  <si>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</si>
  <si>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</si>
  <si>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</si>
  <si>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</si>
  <si>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</si>
  <si>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</si>
  <si>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</si>
  <si>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</si>
  <si>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</si>
  <si>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</si>
  <si>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</si>
  <si>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</si>
  <si>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</si>
  <si>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</si>
  <si>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</si>
  <si>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</si>
  <si>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</si>
  <si>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</si>
  <si>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</si>
  <si>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</si>
  <si>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</si>
  <si>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</si>
  <si>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</si>
  <si>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</si>
  <si>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</si>
  <si>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</si>
  <si>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</si>
  <si>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</si>
  <si>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</si>
  <si>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</si>
  <si>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</si>
  <si>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</si>
  <si>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</si>
  <si>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</si>
  <si>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</si>
  <si>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</si>
  <si>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</si>
  <si>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</si>
  <si>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</si>
  <si>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</si>
  <si>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</si>
  <si>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</si>
  <si>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</si>
  <si>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</si>
  <si>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</si>
  <si>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</si>
  <si>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</si>
  <si>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</si>
  <si>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</si>
  <si>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</si>
  <si>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</si>
  <si>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</si>
  <si>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</si>
  <si>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</si>
  <si>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</si>
  <si>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</si>
  <si>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</si>
  <si>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</si>
  <si>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</si>
  <si>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</si>
  <si>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</si>
  <si>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</si>
  <si>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</si>
  <si>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</si>
  <si>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</si>
  <si>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</si>
  <si>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</si>
  <si>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</si>
  <si>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</si>
  <si>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</si>
  <si>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</si>
  <si>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</si>
  <si>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</si>
  <si>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</si>
  <si>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</si>
  <si>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</si>
  <si>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</si>
  <si>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</si>
  <si>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</si>
  <si>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</si>
  <si>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</si>
  <si>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</si>
  <si>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</si>
  <si>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</si>
  <si>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</si>
  <si>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</si>
  <si>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</si>
  <si>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</si>
  <si>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</si>
  <si>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</si>
  <si>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</si>
  <si>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</si>
  <si>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</si>
  <si>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</si>
  <si>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</si>
  <si>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</si>
  <si>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</si>
  <si>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</si>
  <si>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</si>
  <si>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</si>
  <si>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</si>
  <si>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</si>
  <si>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</si>
  <si>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</si>
  <si>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</si>
  <si>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</si>
  <si>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</si>
  <si>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</si>
  <si>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</si>
  <si>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</si>
  <si>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</si>
  <si>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</si>
  <si>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</si>
  <si>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</si>
  <si>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</si>
  <si>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</si>
  <si>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</si>
  <si>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</si>
  <si>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</si>
  <si>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</si>
  <si>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</si>
  <si>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</si>
  <si>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</si>
  <si>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</si>
  <si>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</si>
  <si>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</si>
  <si>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</si>
  <si>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</si>
  <si>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</si>
  <si>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</si>
  <si>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</si>
  <si>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</si>
  <si>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</si>
  <si>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</si>
  <si>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</si>
  <si>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</si>
  <si>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</si>
  <si>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</si>
  <si>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</si>
  <si>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</si>
  <si>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</si>
  <si>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</si>
  <si>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</si>
  <si>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</si>
  <si>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</si>
  <si>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</si>
  <si>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</si>
  <si>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</si>
  <si>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</si>
  <si>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</si>
  <si>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</si>
  <si>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</si>
  <si>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</si>
  <si>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</si>
  <si>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</si>
  <si>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</si>
  <si>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</si>
  <si>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</si>
  <si>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</si>
  <si>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</si>
  <si>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</si>
  <si>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</si>
  <si>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</si>
  <si>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</si>
  <si>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</si>
  <si>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</si>
  <si>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</si>
  <si>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</si>
  <si>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</si>
  <si>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</si>
  <si>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</si>
  <si>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</si>
  <si>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</si>
  <si>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</si>
  <si>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</si>
  <si>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</si>
  <si>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</si>
  <si>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</si>
  <si>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</si>
  <si>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</si>
  <si>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</si>
  <si>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</si>
  <si>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</si>
  <si>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</si>
  <si>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</si>
  <si>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</si>
  <si>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</si>
  <si>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</si>
  <si>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</si>
  <si>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</si>
  <si>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</si>
  <si>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</si>
  <si>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</si>
  <si>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</si>
  <si>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</si>
  <si>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</si>
  <si>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</si>
  <si>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</si>
  <si>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</si>
  <si>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</si>
  <si>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</si>
  <si>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</si>
  <si>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</si>
  <si>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</si>
  <si>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</si>
  <si>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</si>
  <si>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</si>
  <si>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</si>
  <si>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</si>
  <si>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</si>
  <si>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</si>
  <si>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</si>
  <si>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</si>
  <si>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</si>
  <si>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</si>
  <si>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</si>
  <si>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</si>
  <si>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</si>
  <si>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</si>
  <si>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</si>
  <si>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</si>
  <si>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</si>
  <si>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</si>
  <si>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</si>
  <si>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</si>
  <si>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</si>
  <si>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</si>
  <si>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</si>
  <si>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</si>
  <si>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</si>
  <si>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</si>
  <si>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</si>
  <si>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</si>
  <si>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</si>
  <si>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</si>
  <si>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</si>
  <si>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</si>
  <si>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</si>
  <si>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</si>
  <si>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</si>
  <si>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</si>
  <si>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</si>
  <si>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</si>
  <si>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</si>
  <si>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</si>
  <si>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</si>
  <si>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</si>
  <si>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</si>
  <si>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</si>
  <si>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</si>
  <si>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</si>
  <si>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</si>
  <si>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</si>
  <si>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</si>
  <si>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</si>
  <si>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</si>
  <si>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</si>
  <si>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</si>
  <si>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</si>
  <si>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</si>
  <si>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</si>
  <si>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</si>
  <si>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</si>
  <si>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</si>
  <si>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</si>
  <si>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</si>
  <si>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</si>
  <si>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</si>
  <si>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</si>
  <si>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</si>
  <si>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</si>
  <si>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</si>
  <si>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</si>
  <si>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</si>
  <si>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</si>
  <si>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</si>
  <si>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</si>
  <si>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</si>
  <si>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</si>
  <si>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</si>
  <si>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</si>
  <si>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</si>
  <si>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</si>
  <si>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</si>
  <si>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</si>
  <si>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</si>
  <si>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</si>
  <si>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</si>
  <si>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</si>
  <si>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</si>
  <si>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</si>
  <si>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</si>
  <si>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</si>
  <si>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</si>
  <si>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</si>
  <si>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</si>
  <si>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</si>
  <si>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</si>
  <si>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</si>
  <si>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</si>
  <si>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</si>
  <si>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</si>
  <si>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</si>
  <si>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</si>
  <si>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</si>
  <si>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</si>
  <si>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</si>
  <si>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</si>
  <si>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</si>
  <si>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</si>
  <si>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</si>
  <si>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</si>
  <si>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</si>
  <si>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</si>
  <si>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</si>
  <si>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</si>
  <si>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</si>
  <si>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</si>
  <si>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</si>
  <si>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</si>
  <si>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</si>
  <si>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</si>
  <si>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</si>
  <si>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</si>
  <si>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</si>
  <si>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</si>
  <si>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</si>
  <si>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</si>
  <si>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</si>
  <si>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</si>
  <si>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</si>
  <si>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</si>
  <si>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</si>
  <si>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</si>
  <si>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</si>
  <si>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</si>
  <si>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</si>
  <si>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</si>
  <si>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</si>
  <si>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</si>
  <si>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</si>
  <si>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</si>
  <si>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</si>
  <si>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</si>
  <si>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</si>
  <si>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</si>
  <si>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</si>
  <si>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</si>
  <si>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</si>
  <si>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</si>
  <si>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</si>
  <si>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</si>
  <si>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</si>
  <si>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</si>
  <si>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</si>
  <si>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</si>
  <si>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</si>
  <si>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</si>
  <si>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</si>
  <si>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</si>
  <si>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</si>
  <si>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</si>
  <si>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</si>
  <si>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</si>
  <si>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</si>
  <si>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</si>
  <si>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</si>
  <si>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</si>
  <si>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</si>
  <si>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</si>
  <si>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</si>
  <si>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</si>
  <si>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</si>
  <si>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</si>
  <si>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</si>
  <si>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</si>
  <si>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</si>
  <si>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</si>
  <si>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</si>
  <si>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</si>
  <si>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</si>
  <si>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</si>
  <si>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</si>
  <si>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</si>
  <si>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</si>
  <si>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</si>
  <si>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</si>
  <si>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</si>
  <si>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</si>
  <si>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</si>
  <si>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</si>
  <si>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</si>
  <si>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</si>
  <si>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</si>
  <si>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</si>
  <si>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</si>
  <si>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</si>
  <si>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</si>
  <si>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</si>
  <si>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</si>
  <si>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</si>
  <si>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</si>
  <si>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</si>
  <si>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</si>
  <si>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</si>
  <si>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</si>
  <si>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</si>
  <si>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</si>
  <si>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</si>
  <si>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</si>
  <si>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</si>
  <si>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</si>
  <si>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</si>
  <si>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</si>
  <si>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</si>
  <si>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</si>
  <si>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</si>
  <si>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</si>
  <si>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</si>
  <si>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</si>
  <si>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</si>
  <si>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</si>
  <si>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</si>
  <si>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</si>
  <si>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</si>
  <si>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</si>
  <si>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</si>
  <si>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</si>
  <si>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</si>
  <si>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</si>
  <si>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</si>
  <si>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</si>
  <si>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</si>
  <si>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</si>
  <si>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</si>
  <si>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</si>
  <si>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</si>
  <si>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</si>
  <si>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</si>
  <si>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</si>
  <si>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</si>
  <si>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</si>
  <si>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</si>
  <si>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</si>
  <si>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</si>
  <si>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</si>
  <si>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</si>
  <si>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</si>
  <si>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</si>
  <si>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</si>
  <si>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</si>
  <si>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</si>
  <si>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</si>
  <si>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</si>
  <si>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</si>
  <si>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</si>
  <si>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</si>
  <si>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</si>
  <si>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</si>
  <si>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</si>
  <si>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</si>
  <si>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</si>
  <si>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</si>
  <si>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</si>
  <si>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</si>
  <si>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</si>
  <si>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</si>
  <si>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</si>
  <si>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</si>
  <si>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</si>
  <si>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</si>
  <si>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</si>
  <si>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</si>
  <si>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</si>
  <si>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</si>
  <si>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</si>
  <si>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</si>
  <si>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</si>
  <si>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</si>
  <si>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</si>
  <si>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</si>
  <si>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</si>
  <si>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</si>
  <si>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</si>
  <si>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</si>
  <si>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</si>
  <si>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</si>
  <si>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</si>
  <si>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</si>
  <si>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</si>
  <si>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</si>
  <si>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</si>
  <si>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</si>
  <si>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</si>
  <si>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</si>
  <si>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</si>
  <si>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</si>
  <si>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</si>
  <si>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</si>
  <si>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</si>
  <si>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</si>
  <si>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</si>
  <si>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</si>
  <si>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</si>
  <si>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</si>
  <si>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</si>
  <si>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</si>
  <si>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</si>
  <si>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</si>
  <si>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</si>
  <si>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</si>
  <si>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</si>
  <si>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</si>
  <si>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</si>
  <si>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</si>
  <si>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</si>
  <si>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</si>
  <si>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</si>
  <si>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</si>
  <si>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</si>
  <si>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</si>
  <si>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</si>
  <si>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</si>
  <si>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</si>
  <si>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</si>
  <si>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</si>
  <si>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</si>
  <si>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</si>
  <si>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</si>
  <si>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</si>
  <si>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</si>
  <si>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</si>
  <si>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</si>
  <si>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</si>
  <si>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</si>
  <si>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</si>
  <si>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</si>
  <si>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</si>
  <si>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</si>
  <si>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</si>
  <si>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</si>
  <si>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</si>
  <si>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</si>
  <si>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</si>
  <si>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</si>
  <si>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</si>
  <si>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</si>
  <si>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</si>
  <si>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</si>
  <si>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</si>
  <si>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</si>
  <si>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</si>
  <si>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</si>
  <si>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</si>
  <si>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</si>
  <si>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</si>
  <si>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</si>
  <si>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</si>
  <si>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</si>
  <si>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</si>
  <si>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</si>
  <si>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</si>
  <si>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</si>
  <si>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</si>
  <si>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</si>
  <si>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</si>
  <si>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</si>
  <si>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</si>
  <si>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</si>
  <si>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</si>
  <si>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</si>
  <si>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</si>
  <si>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</si>
  <si>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</si>
  <si>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</si>
  <si>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</si>
  <si>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</si>
  <si>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</si>
  <si>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</si>
  <si>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</si>
  <si>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</si>
  <si>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</si>
  <si>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</si>
  <si>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</si>
  <si>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</si>
  <si>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</si>
  <si>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</si>
  <si>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</si>
  <si>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</si>
  <si>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</si>
  <si>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</si>
  <si>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</si>
  <si>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</si>
  <si>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</si>
  <si>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</si>
  <si>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</si>
  <si>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</si>
  <si>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</si>
  <si>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</si>
  <si>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</si>
  <si>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</si>
  <si>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</si>
  <si>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</si>
  <si>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</si>
  <si>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</si>
  <si>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</si>
  <si>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</si>
  <si>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</si>
  <si>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</si>
  <si>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</si>
  <si>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</si>
  <si>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</si>
  <si>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</si>
  <si>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</si>
  <si>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</si>
  <si>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</si>
  <si>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</si>
  <si>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</si>
  <si>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</si>
  <si>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</si>
  <si>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</si>
  <si>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</si>
  <si>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</si>
  <si>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</si>
  <si>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</si>
  <si>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</si>
  <si>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</si>
  <si>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</si>
  <si>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</si>
  <si>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</si>
  <si>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</si>
  <si>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</si>
  <si>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</si>
  <si>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</si>
  <si>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</si>
  <si>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</si>
  <si>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</si>
  <si>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</si>
  <si>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</si>
  <si>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</si>
  <si>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</si>
  <si>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</si>
  <si>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</si>
  <si>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</si>
  <si>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</si>
  <si>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</si>
  <si>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</si>
  <si>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</si>
  <si>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</si>
  <si>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</si>
  <si>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</si>
  <si>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</si>
  <si>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</si>
  <si>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</si>
  <si>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</si>
  <si>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</si>
  <si>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</si>
  <si>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</si>
  <si>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</si>
  <si>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</si>
  <si>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</si>
  <si>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</si>
  <si>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</si>
  <si>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</si>
  <si>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</si>
  <si>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</si>
  <si>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</si>
  <si>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</si>
  <si>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</si>
  <si>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</si>
  <si>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</si>
  <si>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</si>
  <si>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</si>
  <si>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</si>
  <si>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</si>
  <si>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</si>
  <si>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</si>
  <si>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</si>
  <si>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</si>
  <si>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</si>
  <si>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</si>
  <si>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</si>
  <si>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</si>
  <si>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</si>
  <si>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</si>
  <si>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</si>
  <si>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</si>
  <si>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</si>
  <si>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</si>
  <si>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</si>
  <si>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</si>
  <si>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</si>
  <si>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</si>
  <si>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</si>
  <si>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</si>
  <si>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</si>
  <si>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</si>
  <si>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</si>
  <si>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</si>
  <si>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</si>
  <si>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</si>
  <si>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</si>
  <si>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</si>
  <si>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</si>
  <si>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</si>
  <si>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</si>
  <si>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</si>
  <si>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</si>
  <si>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</si>
  <si>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</si>
  <si>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</si>
  <si>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</si>
  <si>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</si>
  <si>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</si>
  <si>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</si>
  <si>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</si>
  <si>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</si>
  <si>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</si>
  <si>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</si>
  <si>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</si>
  <si>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</si>
  <si>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</si>
  <si>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</si>
  <si>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</si>
  <si>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</si>
  <si>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</si>
  <si>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</si>
  <si>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</si>
  <si>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</si>
  <si>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</si>
  <si>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</si>
  <si>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</si>
  <si>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</si>
  <si>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</si>
  <si>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</si>
  <si>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</si>
  <si>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</si>
  <si>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</si>
  <si>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</si>
  <si>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</si>
  <si>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</si>
  <si>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</si>
  <si>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</si>
  <si>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</si>
  <si>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</si>
  <si>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</si>
  <si>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</si>
  <si>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</si>
  <si>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</si>
  <si>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</si>
  <si>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</si>
  <si>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</si>
  <si>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</si>
  <si>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</si>
  <si>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</si>
  <si>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</si>
  <si>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</si>
  <si>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</si>
  <si>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</si>
  <si>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</si>
  <si>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</si>
  <si>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</si>
  <si>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</si>
  <si>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</si>
  <si>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</si>
  <si>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</si>
  <si>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</si>
  <si>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</si>
  <si>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</si>
  <si>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</si>
  <si>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</si>
  <si>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</si>
  <si>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</si>
  <si>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</si>
  <si>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</si>
  <si>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</si>
  <si>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</si>
  <si>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</si>
  <si>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</si>
  <si>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</si>
  <si>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</si>
  <si>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</si>
  <si>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</si>
  <si>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</si>
  <si>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</si>
  <si>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</si>
  <si>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</si>
  <si>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</si>
  <si>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</si>
  <si>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</si>
  <si>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</si>
  <si>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</si>
  <si>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</si>
  <si>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</si>
  <si>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</si>
  <si>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</si>
  <si>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</si>
  <si>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</si>
  <si>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</si>
  <si>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</si>
  <si>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</si>
  <si>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</si>
  <si>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</si>
  <si>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</si>
  <si>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</si>
  <si>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</si>
  <si>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</si>
  <si>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</si>
  <si>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</si>
  <si>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</si>
  <si>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</si>
  <si>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</si>
  <si>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</si>
  <si>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</si>
  <si>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</si>
  <si>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</si>
  <si>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</si>
  <si>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</si>
  <si>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</si>
  <si>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</si>
  <si>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</si>
  <si>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</si>
  <si>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</si>
  <si>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</si>
  <si>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</si>
  <si>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</si>
  <si>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</si>
  <si>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</si>
  <si>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</si>
  <si>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</si>
  <si>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</si>
  <si>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</si>
  <si>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</si>
  <si>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</si>
  <si>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</si>
  <si>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</si>
  <si>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</si>
  <si>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</si>
  <si>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</si>
  <si>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</si>
  <si>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</si>
  <si>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</si>
  <si>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</si>
  <si>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</si>
  <si>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</si>
  <si>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</si>
  <si>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</si>
  <si>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</si>
  <si>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</si>
  <si>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</si>
  <si>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</si>
  <si>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</si>
  <si>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</si>
  <si>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</si>
  <si>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</si>
  <si>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</si>
  <si>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</si>
  <si>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</si>
  <si>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</si>
  <si>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</si>
  <si>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</si>
  <si>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</si>
  <si>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</si>
  <si>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</si>
  <si>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</si>
  <si>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</si>
  <si>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</si>
  <si>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</si>
  <si>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</si>
  <si>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</si>
  <si>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</si>
  <si>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</si>
  <si>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</si>
  <si>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</si>
  <si>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</si>
  <si>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</si>
  <si>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</si>
  <si>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</si>
  <si>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</si>
  <si>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</si>
  <si>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</si>
  <si>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</si>
  <si>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</si>
  <si>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</si>
  <si>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</si>
  <si>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</si>
  <si>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</si>
  <si>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</si>
  <si>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</si>
  <si>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</si>
  <si>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</si>
  <si>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</si>
  <si>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</si>
  <si>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</si>
  <si>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</si>
  <si>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</si>
  <si>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</si>
  <si>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</si>
  <si>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</si>
  <si>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</si>
  <si>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</si>
  <si>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</si>
  <si>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</si>
  <si>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</si>
  <si>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</si>
  <si>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</si>
  <si>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</si>
  <si>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</si>
  <si>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</si>
  <si>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</si>
  <si>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</si>
  <si>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</si>
  <si>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</si>
  <si>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</si>
  <si>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</si>
  <si>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</si>
  <si>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</si>
  <si>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</si>
  <si>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</si>
  <si>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</si>
  <si>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</si>
  <si>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</si>
  <si>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</si>
  <si>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</si>
  <si>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</si>
  <si>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</si>
  <si>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</si>
  <si>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</si>
  <si>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</si>
  <si>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</si>
  <si>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</si>
  <si>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</si>
  <si>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</si>
  <si>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</si>
  <si>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</si>
  <si>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</si>
  <si>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</si>
  <si>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</si>
  <si>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</si>
  <si>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</si>
  <si>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</si>
  <si>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</si>
  <si>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</si>
  <si>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</si>
  <si>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</si>
  <si>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</si>
  <si>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</si>
  <si>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</si>
  <si>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</si>
  <si>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</si>
  <si>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</si>
  <si>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</si>
  <si>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</si>
  <si>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</si>
  <si>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</si>
  <si>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</si>
  <si>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</si>
  <si>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</si>
  <si>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</si>
  <si>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</si>
  <si>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</si>
  <si>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</si>
  <si>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</si>
  <si>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</si>
  <si>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</si>
  <si>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</si>
  <si>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</si>
  <si>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</si>
  <si>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</si>
  <si>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</si>
  <si>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</si>
  <si>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</si>
  <si>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</si>
  <si>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</si>
  <si>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</si>
  <si>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</si>
  <si>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</si>
  <si>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</si>
  <si>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</si>
  <si>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</si>
  <si>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</si>
  <si>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</si>
  <si>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</si>
  <si>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</si>
  <si>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</si>
  <si>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</si>
  <si>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</si>
  <si>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</si>
  <si>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</si>
  <si>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</si>
  <si>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</si>
  <si>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</si>
  <si>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</si>
  <si>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</si>
  <si>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</si>
  <si>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</si>
  <si>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</si>
  <si>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</si>
  <si>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</si>
  <si>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</si>
  <si>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</si>
  <si>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</si>
  <si>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</si>
  <si>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</si>
  <si>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</si>
  <si>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</si>
  <si>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</si>
  <si>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</si>
  <si>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</si>
  <si>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</si>
  <si>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</si>
  <si>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</si>
  <si>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</si>
  <si>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</si>
  <si>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</si>
  <si>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</si>
  <si>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</si>
  <si>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</si>
  <si>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</si>
  <si>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</si>
  <si>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</si>
  <si>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</si>
  <si>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</si>
  <si>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</si>
  <si>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</si>
  <si>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</si>
  <si>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</si>
  <si>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</si>
  <si>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</si>
  <si>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</si>
  <si>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</si>
  <si>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</si>
  <si>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</si>
  <si>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</si>
  <si>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</si>
  <si>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</si>
  <si>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</si>
  <si>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</si>
  <si>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</si>
  <si>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</si>
  <si>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</si>
  <si>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</si>
  <si>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</si>
  <si>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</si>
  <si>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</si>
  <si>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</si>
  <si>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</si>
  <si>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</si>
  <si>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</si>
  <si>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</si>
  <si>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</si>
  <si>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</si>
  <si>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</si>
  <si>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</si>
  <si>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</si>
  <si>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</si>
  <si>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</si>
  <si>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</si>
  <si>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</si>
  <si>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</si>
  <si>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</si>
  <si>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</si>
  <si>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</si>
  <si>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</si>
  <si>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</si>
  <si>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</si>
  <si>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</si>
  <si>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</si>
  <si>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</si>
  <si>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</si>
  <si>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</si>
  <si>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</si>
  <si>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</si>
  <si>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</si>
  <si>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</si>
  <si>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</si>
  <si>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</si>
  <si>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</si>
  <si>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</si>
  <si>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</si>
  <si>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</si>
  <si>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</si>
  <si>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</si>
  <si>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</si>
  <si>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</si>
  <si>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</si>
  <si>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</si>
  <si>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</si>
  <si>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</si>
  <si>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</si>
  <si>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</si>
  <si>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</si>
  <si>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</si>
  <si>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</si>
  <si>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</si>
  <si>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</si>
  <si>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</si>
  <si>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</si>
  <si>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</si>
  <si>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</si>
  <si>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</si>
  <si>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</si>
  <si>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</si>
  <si>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</si>
  <si>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</si>
  <si>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</si>
  <si>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</si>
  <si>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</si>
  <si>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</si>
  <si>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</si>
  <si>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</si>
  <si>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</si>
  <si>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</si>
  <si>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</si>
  <si>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</si>
  <si>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</si>
  <si>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</si>
  <si>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</si>
  <si>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</si>
  <si>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</si>
  <si>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</si>
  <si>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</si>
  <si>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</si>
  <si>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</si>
  <si>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</si>
  <si>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</si>
  <si>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</si>
  <si>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</si>
  <si>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</si>
  <si>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</si>
  <si>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</si>
  <si>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</si>
  <si>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</si>
  <si>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</si>
  <si>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</si>
  <si>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</si>
  <si>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</si>
  <si>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</si>
  <si>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</si>
  <si>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</si>
  <si>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</si>
  <si>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</si>
  <si>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</si>
  <si>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</si>
  <si>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</si>
  <si>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</si>
  <si>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</si>
  <si>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</si>
  <si>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</si>
  <si>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</si>
  <si>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</si>
  <si>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</si>
  <si>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</si>
  <si>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</si>
  <si>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</si>
  <si>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</si>
  <si>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</si>
  <si>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</si>
  <si>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</si>
  <si>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</si>
  <si>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</si>
  <si>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</si>
  <si>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</si>
  <si>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</si>
  <si>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</si>
  <si>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</si>
  <si>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</si>
  <si>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</si>
  <si>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</si>
  <si>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</si>
  <si>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</si>
  <si>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</si>
  <si>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</si>
  <si>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</si>
  <si>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</si>
  <si>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</si>
  <si>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</si>
  <si>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</si>
  <si>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</si>
  <si>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</si>
  <si>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</si>
  <si>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</si>
  <si>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</si>
  <si>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</si>
  <si>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</si>
  <si>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</si>
  <si>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</si>
  <si>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</si>
  <si>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</si>
  <si>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</si>
  <si>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</si>
  <si>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</si>
  <si>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</si>
  <si>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</si>
  <si>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</si>
  <si>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</si>
  <si>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</si>
  <si>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</si>
  <si>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</si>
  <si>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</si>
  <si>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</si>
  <si>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</si>
  <si>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</si>
  <si>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</si>
  <si>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</si>
  <si>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</si>
  <si>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</si>
  <si>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</si>
  <si>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</si>
  <si>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</si>
  <si>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</si>
  <si>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</si>
  <si>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</si>
  <si>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</si>
  <si>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</si>
  <si>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</si>
  <si>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</si>
  <si>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</si>
  <si>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</si>
  <si>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</si>
  <si>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</si>
  <si>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</si>
  <si>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</si>
  <si>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</si>
  <si>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</si>
  <si>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</si>
  <si>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</si>
  <si>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</si>
  <si>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</si>
  <si>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</si>
  <si>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</si>
  <si>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</si>
  <si>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</si>
  <si>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</si>
  <si>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</si>
  <si>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</si>
  <si>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</si>
  <si>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</si>
  <si>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</si>
  <si>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</si>
  <si>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</si>
  <si>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</si>
  <si>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</si>
  <si>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</si>
  <si>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</si>
  <si>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</si>
  <si>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</si>
  <si>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</si>
  <si>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</si>
  <si>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</si>
  <si>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</si>
  <si>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</si>
  <si>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</si>
  <si>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</si>
  <si>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</si>
  <si>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</si>
  <si>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</si>
  <si>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</si>
  <si>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</si>
  <si>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</si>
  <si>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</si>
  <si>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</si>
  <si>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</si>
  <si>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</si>
  <si>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</si>
  <si>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</si>
  <si>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</si>
  <si>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</si>
  <si>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</si>
  <si>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</si>
  <si>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</si>
  <si>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</si>
  <si>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</si>
  <si>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</si>
  <si>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</si>
  <si>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</si>
  <si>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</si>
  <si>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</si>
  <si>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</si>
  <si>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</si>
  <si>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</si>
  <si>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</si>
  <si>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</si>
  <si>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</si>
  <si>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</si>
  <si>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</si>
  <si>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</si>
  <si>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</si>
  <si>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</si>
  <si>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</si>
  <si>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</si>
  <si>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</si>
  <si>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</si>
  <si>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</si>
  <si>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</si>
  <si>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</si>
  <si>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</si>
  <si>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</si>
  <si>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</si>
  <si>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</si>
  <si>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</si>
  <si>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</si>
  <si>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</si>
  <si>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</si>
  <si>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</si>
  <si>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</si>
  <si>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</si>
  <si>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</si>
  <si>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</si>
  <si>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</si>
  <si>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</si>
  <si>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</si>
  <si>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</si>
  <si>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</si>
  <si>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</si>
  <si>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</si>
  <si>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</si>
  <si>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</si>
  <si>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</si>
  <si>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</si>
  <si>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</si>
  <si>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</si>
  <si>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</si>
  <si>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</si>
  <si>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</si>
  <si>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</si>
  <si>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</si>
  <si>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</si>
  <si>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</si>
  <si>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</si>
  <si>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</si>
  <si>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</si>
  <si>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</si>
  <si>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</si>
  <si>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</si>
  <si>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</si>
  <si>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</si>
  <si>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</si>
  <si>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</si>
  <si>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</si>
  <si>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</si>
  <si>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</si>
  <si>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</si>
  <si>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</si>
  <si>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</si>
  <si>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</si>
  <si>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</si>
  <si>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</si>
  <si>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</si>
  <si>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</si>
  <si>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</si>
  <si>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</si>
  <si>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</si>
  <si>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</si>
  <si>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</si>
  <si>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</si>
  <si>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</si>
  <si>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</si>
  <si>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</si>
  <si>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</si>
  <si>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</si>
  <si>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</si>
  <si>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</si>
  <si>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</si>
  <si>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</si>
  <si>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</si>
  <si>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</si>
  <si>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</si>
  <si>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</si>
  <si>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</si>
  <si>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</si>
  <si>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</si>
  <si>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</si>
  <si>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</si>
  <si>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</si>
  <si>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</si>
  <si>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</si>
  <si>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</si>
  <si>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</si>
  <si>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</si>
  <si>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</si>
  <si>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</si>
  <si>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</si>
  <si>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</si>
  <si>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</si>
  <si>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</si>
  <si>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</si>
  <si>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</si>
  <si>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</si>
  <si>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</si>
  <si>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</si>
  <si>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</si>
  <si>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</si>
  <si>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</si>
  <si>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</si>
  <si>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</si>
  <si>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</si>
  <si>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</si>
  <si>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</si>
  <si>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</si>
  <si>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</si>
  <si>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</si>
  <si>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</si>
  <si>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</si>
  <si>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</si>
  <si>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</si>
  <si>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</si>
  <si>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</si>
  <si>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</si>
  <si>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</si>
  <si>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</si>
  <si>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</si>
  <si>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</si>
  <si>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</si>
  <si>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</si>
  <si>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</si>
  <si>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</si>
  <si>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</si>
  <si>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</si>
  <si>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</si>
  <si>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</si>
  <si>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</si>
  <si>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</si>
  <si>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</si>
  <si>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</si>
  <si>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</si>
  <si>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</si>
  <si>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</si>
  <si>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</si>
  <si>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</si>
  <si>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</si>
  <si>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</si>
  <si>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</si>
  <si>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</si>
  <si>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</si>
  <si>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</si>
  <si>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</si>
  <si>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</si>
  <si>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</si>
  <si>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</si>
  <si>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</si>
  <si>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</si>
  <si>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</si>
  <si>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</si>
  <si>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</si>
  <si>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</si>
  <si>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</si>
  <si>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</si>
  <si>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</si>
  <si>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</si>
  <si>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</si>
  <si>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</si>
  <si>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</si>
  <si>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</si>
  <si>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</si>
  <si>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</si>
  <si>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</si>
  <si>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</si>
  <si>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</si>
  <si>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</si>
  <si>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</si>
  <si>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</si>
  <si>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</si>
  <si>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</si>
  <si>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</si>
  <si>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</si>
  <si>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</si>
  <si>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</si>
  <si>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</si>
  <si>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</si>
  <si>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</si>
  <si>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</si>
  <si>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</si>
  <si>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</si>
  <si>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</si>
  <si>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</si>
  <si>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</si>
  <si>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</si>
  <si>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</si>
  <si>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</si>
  <si>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</si>
  <si>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</si>
  <si>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</si>
  <si>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</si>
  <si>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</si>
  <si>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</si>
  <si>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</si>
  <si>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</si>
  <si>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</si>
  <si>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</si>
  <si>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</si>
  <si>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</si>
  <si>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</si>
  <si>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</si>
  <si>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</si>
  <si>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</si>
  <si>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</si>
  <si>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</si>
  <si>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</si>
  <si>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</si>
  <si>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</si>
  <si>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</si>
  <si>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</si>
  <si>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</si>
  <si>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</si>
  <si>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</si>
  <si>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</si>
  <si>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</si>
  <si>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</si>
  <si>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</si>
  <si>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</si>
  <si>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</si>
  <si>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</si>
  <si>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</si>
  <si>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</si>
  <si>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</si>
  <si>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</si>
  <si>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</si>
  <si>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</si>
  <si>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</si>
  <si>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</si>
  <si>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</si>
  <si>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</si>
  <si>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</si>
  <si>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</si>
  <si>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</si>
  <si>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</si>
  <si>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</si>
  <si>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</si>
  <si>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</si>
  <si>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</si>
  <si>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</si>
  <si>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</si>
  <si>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</si>
  <si>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</si>
  <si>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</si>
  <si>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</si>
  <si>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</si>
  <si>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</si>
  <si>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</si>
  <si>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</si>
  <si>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</si>
  <si>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</si>
  <si>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</si>
  <si>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</si>
  <si>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</si>
  <si>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</si>
  <si>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</si>
  <si>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</si>
  <si>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</si>
  <si>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</si>
  <si>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</si>
  <si>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</si>
  <si>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</si>
  <si>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</si>
  <si>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</si>
  <si>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</si>
  <si>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</si>
  <si>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</si>
  <si>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</si>
  <si>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</si>
  <si>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</si>
  <si>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</si>
  <si>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</si>
  <si>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</si>
  <si>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</si>
  <si>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</si>
  <si>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</si>
  <si>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</si>
  <si>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</si>
  <si>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</si>
  <si>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</si>
  <si>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</si>
  <si>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</si>
  <si>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</si>
  <si>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</si>
  <si>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</si>
  <si>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</si>
  <si>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</si>
  <si>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</si>
  <si>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</si>
  <si>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</si>
  <si>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</si>
  <si>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</si>
  <si>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</si>
  <si>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</si>
  <si>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</si>
  <si>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</si>
  <si>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</si>
  <si>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</si>
  <si>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</si>
  <si>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</si>
  <si>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</si>
  <si>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</si>
  <si>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</si>
  <si>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</si>
  <si>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</si>
  <si>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</si>
  <si>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</si>
  <si>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</si>
  <si>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</si>
  <si>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</si>
  <si>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</si>
  <si>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</si>
  <si>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</si>
  <si>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</si>
  <si>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</si>
  <si>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</si>
  <si>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</si>
  <si>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</si>
  <si>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</si>
  <si>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</si>
  <si>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</si>
  <si>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</si>
  <si>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</si>
  <si>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</si>
  <si>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</si>
  <si>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</si>
  <si>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</si>
  <si>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</si>
  <si>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</si>
  <si>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</si>
  <si>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</si>
  <si>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</si>
  <si>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</si>
  <si>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</si>
  <si>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</si>
  <si>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</si>
  <si>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</si>
  <si>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</si>
  <si>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</si>
  <si>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</si>
  <si>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</si>
  <si>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</si>
  <si>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</si>
  <si>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</si>
  <si>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</si>
  <si>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</si>
  <si>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</si>
  <si>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</si>
  <si>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</si>
  <si>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</si>
  <si>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</si>
  <si>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</si>
  <si>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</si>
  <si>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</si>
  <si>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</si>
  <si>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</si>
  <si>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</si>
  <si>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</si>
  <si>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</si>
  <si>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</si>
  <si>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</si>
  <si>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</si>
  <si>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</si>
  <si>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</si>
  <si>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</si>
  <si>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</si>
  <si>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</si>
  <si>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</si>
  <si>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</si>
  <si>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</si>
  <si>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</si>
  <si>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</si>
  <si>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</si>
  <si>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</si>
  <si>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</si>
  <si>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</si>
  <si>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</si>
  <si>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</si>
  <si>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</si>
  <si>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</si>
  <si>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</si>
  <si>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</si>
  <si>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</si>
  <si>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</si>
  <si>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</si>
  <si>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</si>
  <si>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</si>
  <si>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</si>
  <si>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</si>
  <si>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</si>
  <si>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</si>
  <si>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</si>
  <si>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</si>
  <si>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</si>
  <si>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</si>
  <si>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</si>
  <si>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</si>
  <si>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</si>
  <si>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</si>
  <si>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</si>
  <si>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</si>
  <si>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</si>
  <si>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</si>
  <si>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</si>
  <si>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</si>
  <si>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</si>
  <si>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</si>
  <si>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</si>
  <si>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</si>
  <si>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</si>
  <si>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</si>
  <si>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</si>
  <si>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</si>
  <si>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</si>
  <si>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</si>
  <si>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</si>
  <si>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</si>
  <si>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</si>
  <si>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</si>
  <si>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</si>
  <si>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</si>
  <si>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</si>
  <si>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</si>
  <si>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</si>
  <si>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</si>
  <si>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</si>
  <si>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</si>
  <si>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</si>
  <si>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</si>
  <si>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</si>
  <si>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</si>
  <si>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</si>
  <si>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</si>
  <si>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</si>
  <si>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</si>
  <si>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</si>
  <si>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</si>
  <si>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</si>
  <si>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</si>
  <si>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</si>
  <si>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</si>
  <si>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</si>
  <si>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</si>
  <si>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</si>
  <si>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</si>
  <si>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</si>
  <si>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</si>
  <si>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</si>
  <si>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</si>
  <si>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</si>
  <si>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</si>
  <si>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</si>
  <si>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</si>
  <si>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</si>
  <si>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</si>
  <si>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</si>
  <si>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</si>
  <si>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</si>
  <si>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</si>
  <si>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</si>
  <si>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</si>
  <si>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</si>
  <si>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</si>
  <si>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</si>
  <si>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</si>
  <si>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</si>
  <si>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</si>
  <si>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</si>
  <si>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</si>
  <si>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</si>
  <si>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</si>
  <si>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</si>
  <si>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</si>
  <si>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</si>
  <si>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</si>
  <si>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</si>
  <si>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</si>
  <si>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</si>
  <si>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</si>
  <si>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</si>
  <si>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</si>
  <si>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</si>
  <si>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</si>
  <si>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</si>
  <si>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</si>
  <si>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</si>
  <si>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</si>
  <si>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</si>
  <si>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</si>
  <si>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</si>
  <si>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</si>
  <si>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</si>
  <si>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</si>
  <si>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</si>
  <si>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</si>
  <si>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</si>
  <si>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</si>
  <si>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</si>
  <si>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</si>
  <si>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</si>
  <si>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</si>
  <si>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</si>
  <si>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</si>
  <si>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</si>
  <si>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</si>
  <si>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</si>
  <si>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</si>
  <si>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</si>
  <si>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</si>
  <si>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</si>
  <si>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</si>
  <si>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</si>
  <si>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</si>
  <si>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</si>
  <si>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</si>
  <si>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</si>
  <si>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</si>
  <si>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</si>
  <si>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</si>
  <si>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</si>
  <si>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</si>
  <si>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</si>
  <si>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</si>
  <si>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</si>
  <si>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</si>
  <si>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</si>
  <si>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</si>
  <si>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</si>
  <si>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</si>
  <si>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</si>
  <si>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</si>
  <si>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</si>
  <si>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</si>
  <si>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</si>
  <si>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</si>
  <si>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</si>
  <si>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</si>
  <si>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</si>
  <si>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</si>
  <si>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</si>
  <si>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</si>
  <si>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</si>
  <si>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</si>
  <si>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</si>
  <si>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</si>
  <si>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</si>
  <si>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</si>
  <si>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</si>
  <si>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</si>
  <si>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</si>
  <si>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</si>
  <si>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</si>
  <si>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</si>
  <si>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</si>
  <si>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</si>
  <si>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</si>
  <si>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</si>
  <si>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</si>
  <si>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</si>
  <si>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</si>
  <si>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</si>
  <si>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</si>
  <si>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</si>
  <si>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</si>
  <si>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</si>
  <si>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</si>
  <si>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</si>
  <si>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</si>
  <si>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</si>
  <si>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</si>
  <si>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</si>
  <si>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</si>
  <si>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</si>
  <si>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</si>
  <si>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</si>
  <si>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</si>
  <si>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</si>
  <si>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</si>
  <si>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</si>
  <si>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</si>
  <si>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</si>
  <si>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</si>
  <si>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</si>
  <si>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</si>
  <si>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</si>
  <si>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</si>
  <si>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</si>
  <si>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</si>
  <si>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</si>
  <si>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</si>
  <si>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</si>
  <si>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</si>
  <si>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</si>
  <si>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</si>
  <si>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</si>
  <si>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</si>
  <si>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</si>
  <si>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</si>
  <si>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</si>
  <si>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</si>
  <si>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</si>
  <si>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</si>
  <si>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</si>
  <si>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</si>
  <si>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</si>
  <si>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</si>
  <si>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</si>
  <si>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</si>
  <si>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</si>
  <si>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</si>
  <si>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</si>
  <si>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</si>
  <si>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</si>
  <si>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</si>
  <si>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</si>
  <si>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</si>
  <si>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</si>
  <si>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</si>
  <si>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</si>
  <si>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</si>
  <si>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</si>
  <si>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</si>
  <si>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</si>
  <si>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</si>
  <si>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</si>
  <si>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</si>
  <si>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</si>
  <si>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</si>
  <si>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</si>
  <si>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</si>
  <si>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</si>
  <si>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</si>
  <si>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</si>
  <si>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</si>
  <si>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</si>
  <si>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</si>
  <si>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</si>
  <si>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</si>
  <si>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</si>
  <si>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</si>
  <si>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</si>
  <si>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</si>
  <si>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</si>
  <si>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</si>
  <si>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</si>
  <si>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</si>
  <si>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</si>
  <si>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</si>
  <si>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</si>
  <si>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</si>
  <si>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</si>
  <si>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</si>
  <si>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</si>
  <si>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</si>
  <si>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</si>
  <si>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</si>
  <si>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</si>
  <si>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</si>
  <si>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</si>
  <si>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</si>
  <si>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</si>
  <si>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</si>
  <si>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</si>
  <si>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</si>
  <si>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</si>
  <si>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</si>
  <si>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</si>
  <si>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</si>
  <si>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</si>
  <si>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</si>
  <si>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</si>
  <si>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</si>
  <si>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</si>
  <si>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</si>
  <si>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</si>
  <si>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</si>
  <si>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</si>
  <si>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</si>
  <si>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</si>
  <si>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</si>
  <si>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</si>
  <si>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</si>
  <si>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</si>
  <si>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</si>
  <si>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</si>
  <si>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</si>
  <si>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</si>
  <si>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</si>
  <si>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</si>
  <si>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</si>
  <si>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</si>
  <si>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</si>
  <si>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</si>
  <si>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</si>
  <si>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</si>
  <si>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</si>
  <si>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</si>
  <si>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</si>
  <si>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</si>
  <si>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</si>
  <si>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</si>
  <si>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</si>
  <si>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</si>
  <si>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</si>
  <si>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</si>
  <si>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</si>
  <si>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</si>
  <si>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</si>
  <si>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</si>
  <si>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</si>
  <si>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</si>
  <si>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</si>
  <si>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</si>
  <si>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</si>
  <si>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</si>
  <si>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</si>
  <si>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</si>
  <si>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</si>
  <si>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</si>
  <si>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</si>
  <si>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</si>
  <si>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</si>
  <si>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</si>
  <si>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</si>
  <si>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</si>
  <si>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</si>
  <si>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</si>
  <si>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</si>
  <si>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</si>
  <si>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</si>
  <si>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</si>
  <si>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</si>
  <si>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</si>
  <si>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</si>
  <si>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</si>
  <si>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</si>
  <si>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</si>
  <si>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</si>
  <si>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</si>
  <si>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</si>
  <si>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</si>
  <si>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</si>
  <si>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</si>
  <si>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</si>
  <si>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</si>
  <si>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</si>
  <si>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</si>
  <si>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</si>
  <si>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</si>
  <si>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</si>
  <si>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</si>
  <si>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</si>
  <si>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</si>
  <si>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</si>
  <si>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</si>
  <si>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</si>
  <si>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</si>
  <si>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</si>
  <si>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</si>
  <si>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</si>
  <si>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</si>
  <si>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</si>
  <si>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</si>
  <si>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</si>
  <si>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</si>
  <si>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</si>
  <si>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</si>
  <si>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</si>
  <si>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</si>
  <si>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</si>
  <si>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</si>
  <si>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</si>
  <si>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</si>
  <si>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</si>
  <si>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</si>
  <si>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</si>
  <si>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</si>
  <si>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</si>
  <si>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</si>
  <si>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</si>
  <si>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</si>
  <si>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</si>
  <si>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</si>
  <si>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</si>
  <si>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</si>
  <si>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</si>
  <si>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</si>
  <si>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</si>
  <si>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</si>
  <si>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</si>
  <si>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</si>
  <si>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</si>
  <si>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</si>
  <si>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</si>
  <si>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</si>
  <si>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</si>
  <si>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</si>
  <si>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</si>
  <si>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</si>
  <si>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</si>
  <si>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</si>
  <si>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</si>
  <si>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</si>
  <si>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</si>
  <si>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</si>
  <si>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</si>
  <si>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</si>
  <si>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</si>
  <si>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</si>
  <si>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</si>
  <si>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</si>
  <si>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</si>
  <si>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</si>
  <si>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</si>
  <si>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</si>
  <si>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</si>
  <si>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</si>
  <si>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</si>
  <si>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</si>
  <si>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</si>
  <si>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</si>
  <si>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</si>
  <si>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</si>
  <si>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</si>
  <si>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</si>
  <si>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</si>
  <si>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</si>
  <si>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</si>
  <si>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</si>
  <si>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</si>
  <si>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</si>
  <si>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</si>
  <si>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</si>
  <si>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</si>
  <si>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</si>
  <si>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</si>
  <si>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</si>
  <si>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</si>
  <si>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</si>
  <si>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</si>
  <si>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</si>
  <si>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</si>
  <si>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</si>
  <si>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</si>
  <si>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</si>
  <si>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</si>
  <si>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</si>
  <si>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</si>
  <si>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</si>
  <si>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</si>
  <si>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</si>
  <si>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</si>
  <si>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</si>
  <si>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</si>
  <si>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</si>
  <si>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</si>
  <si>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</si>
  <si>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</si>
  <si>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</si>
  <si>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</si>
  <si>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</si>
  <si>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</si>
  <si>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</si>
  <si>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</si>
  <si>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</si>
  <si>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</si>
  <si>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</si>
  <si>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</si>
  <si>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</si>
  <si>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</si>
  <si>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</si>
  <si>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</si>
  <si>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</si>
  <si>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</si>
  <si>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</si>
  <si>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</si>
  <si>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</si>
  <si>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</si>
  <si>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</si>
  <si>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</si>
  <si>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</si>
  <si>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</si>
  <si>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</si>
  <si>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</si>
  <si>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</si>
  <si>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</si>
  <si>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</si>
  <si>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</si>
  <si>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</si>
  <si>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</si>
  <si>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</si>
  <si>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</si>
  <si>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</si>
  <si>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</si>
  <si>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</si>
  <si>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</si>
  <si>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</si>
  <si>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</si>
  <si>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</si>
  <si>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</si>
  <si>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</si>
  <si>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</si>
  <si>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</si>
  <si>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</si>
  <si>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</si>
  <si>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</si>
  <si>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</si>
  <si>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</si>
  <si>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</si>
  <si>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</si>
  <si>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</si>
  <si>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</si>
  <si>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</si>
  <si>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</si>
  <si>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</si>
  <si>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</si>
  <si>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</si>
  <si>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</si>
  <si>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</si>
  <si>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</si>
  <si>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</si>
  <si>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</si>
  <si>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</si>
  <si>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</si>
  <si>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</si>
  <si>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</si>
  <si>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</si>
  <si>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</si>
  <si>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</si>
  <si>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</si>
  <si>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</si>
  <si>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</si>
  <si>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</si>
  <si>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</si>
  <si>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</si>
  <si>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</si>
  <si>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</si>
  <si>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</si>
  <si>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</si>
  <si>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</si>
  <si>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</si>
  <si>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</si>
  <si>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</si>
  <si>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</si>
  <si>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</si>
  <si>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</si>
  <si>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</si>
  <si>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</si>
  <si>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</si>
  <si>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</si>
  <si>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</si>
  <si>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</si>
  <si>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</si>
  <si>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</si>
  <si>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</si>
  <si>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</si>
  <si>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</si>
  <si>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</si>
  <si>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</si>
  <si>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</si>
  <si>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</si>
  <si>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</si>
  <si>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</si>
  <si>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</si>
  <si>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</si>
  <si>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</si>
  <si>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</si>
  <si>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</si>
  <si>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</si>
  <si>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</si>
  <si>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</si>
  <si>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</si>
  <si>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</si>
  <si>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</si>
  <si>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</si>
  <si>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</si>
  <si>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</si>
  <si>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</si>
  <si>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</si>
  <si>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</si>
  <si>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</si>
  <si>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</si>
  <si>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</si>
  <si>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</si>
  <si>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</si>
  <si>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</si>
  <si>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</si>
  <si>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</si>
  <si>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</si>
  <si>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</si>
  <si>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</si>
  <si>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</si>
  <si>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</si>
  <si>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</si>
  <si>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</si>
  <si>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</si>
  <si>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</si>
  <si>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</si>
  <si>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</si>
  <si>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</si>
  <si>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</si>
  <si>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</si>
  <si>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</si>
  <si>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</si>
  <si>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</si>
  <si>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</si>
  <si>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</si>
  <si>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</si>
  <si>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</si>
  <si>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</si>
  <si>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</si>
  <si>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</si>
  <si>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</si>
  <si>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</si>
  <si>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</si>
  <si>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</si>
  <si>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</si>
  <si>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</si>
  <si>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</si>
  <si>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</si>
  <si>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</si>
  <si>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</si>
  <si>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</si>
  <si>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</si>
  <si>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</si>
  <si>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</si>
  <si>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</si>
  <si>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</si>
  <si>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</si>
  <si>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</si>
  <si>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</si>
  <si>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</si>
  <si>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</si>
  <si>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</si>
  <si>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</si>
  <si>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</si>
  <si>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</si>
  <si>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</si>
  <si>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</si>
  <si>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</si>
  <si>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</si>
  <si>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</si>
  <si>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</si>
  <si>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</si>
  <si>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</si>
  <si>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</si>
  <si>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</si>
  <si>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</si>
  <si>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</si>
  <si>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</si>
  <si>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</si>
  <si>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</si>
  <si>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</si>
  <si>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</si>
  <si>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</si>
  <si>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</si>
  <si>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</si>
  <si>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</si>
  <si>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</si>
  <si>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</si>
  <si>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</si>
  <si>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</si>
  <si>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</si>
  <si>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</si>
  <si>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</si>
  <si>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</si>
  <si>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</si>
  <si>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</si>
  <si>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</si>
  <si>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</si>
  <si>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</si>
  <si>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</si>
  <si>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</si>
  <si>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</si>
  <si>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</si>
  <si>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</si>
  <si>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</si>
  <si>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</si>
  <si>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</si>
  <si>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</si>
  <si>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</si>
  <si>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</si>
  <si>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</si>
  <si>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</si>
  <si>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</si>
  <si>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</si>
  <si>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</si>
  <si>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</si>
  <si>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</si>
  <si>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</si>
  <si>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</si>
  <si>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</si>
  <si>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</si>
  <si>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</si>
  <si>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</si>
  <si>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</si>
  <si>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</si>
  <si>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</si>
  <si>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</si>
  <si>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</si>
  <si>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</si>
  <si>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</si>
  <si>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</si>
  <si>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</si>
  <si>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</si>
  <si>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</si>
  <si>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</si>
  <si>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</si>
  <si>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</si>
  <si>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</si>
  <si>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</si>
  <si>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</si>
  <si>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</si>
  <si>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</si>
  <si>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</si>
  <si>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</si>
  <si>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</si>
  <si>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</si>
  <si>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</si>
  <si>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</si>
  <si>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</si>
  <si>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</si>
  <si>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</si>
  <si>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</si>
  <si>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</si>
  <si>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</si>
  <si>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</si>
  <si>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</si>
  <si>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</si>
  <si>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</si>
  <si>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</si>
  <si>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</si>
  <si>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</si>
  <si>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</si>
  <si>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</si>
  <si>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</si>
  <si>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</si>
  <si>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</si>
  <si>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</si>
  <si>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</si>
  <si>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</si>
  <si>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</si>
  <si>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</si>
  <si>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</si>
  <si>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</si>
  <si>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</si>
  <si>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</si>
  <si>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</si>
  <si>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</si>
  <si>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</si>
  <si>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</si>
  <si>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</si>
  <si>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</si>
  <si>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</si>
  <si>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</si>
  <si>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</si>
  <si>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</si>
  <si>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</si>
  <si>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</si>
  <si>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</si>
  <si>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</si>
  <si>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</si>
  <si>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</si>
  <si>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</si>
  <si>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</si>
  <si>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</si>
  <si>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</si>
  <si>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</si>
  <si>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</si>
  <si>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</si>
  <si>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</si>
  <si>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</si>
  <si>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</si>
  <si>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</si>
  <si>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</si>
  <si>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</si>
  <si>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</si>
  <si>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</si>
  <si>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</si>
  <si>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</si>
  <si>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</si>
  <si>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</si>
  <si>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</si>
  <si>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</si>
  <si>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</si>
  <si>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</si>
  <si>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</si>
  <si>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</si>
  <si>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</si>
  <si>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</si>
  <si>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</si>
  <si>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</si>
  <si>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</si>
  <si>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</si>
  <si>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</si>
  <si>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</si>
  <si>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</si>
  <si>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</si>
  <si>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</si>
  <si>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</si>
  <si>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</si>
  <si>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</si>
  <si>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</si>
  <si>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</si>
  <si>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</si>
  <si>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</si>
  <si>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</si>
  <si>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</si>
  <si>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</si>
  <si>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</si>
  <si>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</si>
  <si>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</si>
  <si>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</si>
  <si>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</si>
  <si>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</si>
  <si>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</si>
  <si>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</si>
  <si>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</si>
  <si>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</si>
  <si>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</si>
  <si>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</si>
  <si>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</si>
  <si>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</si>
  <si>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</si>
  <si>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</si>
  <si>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</si>
  <si>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</si>
  <si>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</si>
  <si>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</si>
  <si>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</si>
  <si>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</si>
  <si>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</si>
  <si>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</si>
  <si>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</si>
  <si>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</si>
  <si>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</si>
  <si>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</si>
  <si>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</si>
  <si>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</si>
  <si>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</si>
  <si>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</si>
  <si>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</si>
  <si>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</si>
  <si>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</si>
  <si>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</si>
  <si>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</si>
  <si>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</si>
  <si>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</si>
  <si>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</si>
  <si>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</si>
  <si>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</si>
  <si>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</si>
  <si>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</si>
  <si>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</si>
  <si>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</si>
  <si>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</si>
  <si>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</si>
  <si>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</si>
  <si>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</si>
  <si>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</si>
  <si>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</si>
  <si>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</si>
  <si>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</si>
  <si>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</si>
  <si>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</si>
  <si>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</si>
  <si>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</si>
  <si>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</si>
  <si>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</si>
  <si>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</si>
  <si>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</si>
  <si>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</si>
  <si>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</si>
  <si>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</si>
  <si>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</si>
  <si>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</si>
  <si>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</si>
  <si>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</si>
  <si>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</si>
  <si>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</si>
  <si>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</si>
  <si>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</si>
  <si>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</si>
  <si>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</si>
  <si>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</si>
  <si>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</si>
  <si>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</si>
  <si>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</si>
  <si>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</si>
  <si>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</si>
  <si>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</si>
  <si>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</si>
  <si>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</si>
  <si>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</si>
  <si>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</si>
  <si>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</si>
  <si>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</si>
  <si>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</si>
  <si>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</si>
  <si>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</si>
  <si>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</si>
  <si>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</si>
  <si>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</si>
  <si>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</si>
  <si>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</si>
  <si>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</si>
  <si>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</si>
  <si>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</si>
  <si>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</si>
  <si>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</si>
  <si>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</si>
  <si>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</si>
  <si>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</si>
  <si>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</si>
  <si>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</si>
  <si>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</si>
  <si>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</si>
  <si>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</si>
  <si>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</si>
  <si>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</si>
  <si>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</si>
  <si>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</si>
  <si>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</si>
  <si>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</si>
  <si>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</si>
  <si>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</si>
  <si>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</si>
  <si>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</si>
  <si>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</si>
  <si>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</si>
  <si>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</si>
  <si>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</si>
  <si>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</si>
  <si>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</si>
  <si>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</si>
  <si>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</si>
  <si>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</si>
  <si>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</si>
  <si>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</si>
  <si>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</si>
  <si>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</si>
  <si>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</si>
  <si>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</si>
  <si>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</si>
  <si>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</si>
  <si>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</si>
  <si>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</si>
  <si>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</si>
  <si>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</si>
  <si>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</si>
  <si>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</si>
  <si>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</si>
  <si>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</si>
  <si>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</si>
  <si>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</si>
  <si>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</si>
  <si>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</si>
  <si>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</si>
  <si>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</si>
  <si>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</si>
  <si>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</si>
  <si>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</si>
  <si>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</si>
  <si>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</si>
  <si>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</si>
  <si>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</si>
  <si>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</si>
  <si>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</si>
  <si>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</si>
  <si>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</si>
  <si>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</si>
  <si>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</si>
  <si>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</si>
  <si>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</si>
  <si>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</si>
  <si>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</si>
  <si>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</si>
  <si>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</si>
  <si>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</si>
  <si>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</si>
  <si>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</si>
  <si>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</si>
  <si>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</si>
  <si>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</si>
  <si>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</si>
  <si>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</si>
  <si>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</si>
  <si>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</si>
  <si>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</si>
  <si>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</si>
  <si>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</si>
  <si>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</si>
  <si>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</si>
  <si>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</si>
  <si>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</si>
  <si>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</si>
  <si>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</si>
  <si>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</si>
  <si>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</si>
  <si>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</si>
  <si>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</si>
  <si>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</si>
  <si>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</si>
  <si>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</si>
  <si>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</si>
  <si>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</si>
  <si>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</si>
  <si>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</si>
  <si>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</si>
  <si>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</si>
  <si>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</si>
  <si>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</si>
  <si>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</si>
  <si>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</si>
  <si>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</si>
  <si>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</si>
  <si>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</si>
  <si>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</si>
  <si>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</si>
  <si>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</si>
  <si>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</si>
  <si>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</si>
  <si>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</si>
  <si>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</si>
  <si>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</si>
  <si>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</si>
  <si>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</si>
  <si>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</si>
  <si>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</si>
  <si>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</si>
  <si>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</si>
  <si>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</si>
  <si>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</si>
  <si>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</si>
  <si>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</si>
  <si>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</si>
  <si>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</si>
  <si>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</si>
  <si>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</si>
  <si>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</si>
  <si>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</si>
  <si>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</si>
  <si>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</si>
  <si>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</si>
  <si>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</si>
  <si>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</si>
  <si>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</si>
  <si>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</si>
  <si>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</si>
  <si>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</si>
  <si>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</si>
  <si>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</si>
  <si>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</si>
  <si>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</si>
  <si>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</si>
  <si>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</si>
  <si>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</si>
  <si>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</si>
  <si>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</si>
  <si>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</si>
  <si>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</si>
  <si>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</si>
  <si>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</si>
  <si>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</si>
  <si>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</si>
  <si>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</si>
  <si>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</si>
  <si>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</si>
  <si>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</si>
  <si>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</si>
  <si>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</si>
  <si>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</si>
  <si>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</si>
  <si>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</si>
  <si>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</si>
  <si>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</si>
  <si>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</si>
  <si>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</si>
  <si>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</si>
  <si>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</si>
  <si>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</si>
  <si>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</si>
  <si>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</si>
  <si>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</si>
  <si>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</si>
  <si>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</si>
  <si>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</si>
  <si>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</si>
  <si>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</si>
  <si>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</si>
  <si>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</si>
  <si>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</si>
  <si>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</si>
  <si>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</si>
  <si>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</si>
  <si>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</si>
  <si>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</si>
  <si>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</si>
  <si>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</si>
  <si>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</si>
  <si>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</si>
  <si>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</si>
  <si>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</si>
  <si>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</si>
  <si>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</si>
  <si>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</si>
  <si>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</si>
  <si>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</si>
  <si>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</si>
  <si>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</si>
  <si>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</si>
  <si>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</si>
  <si>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</si>
  <si>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</si>
  <si>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</si>
  <si>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</si>
  <si>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</si>
  <si>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</si>
  <si>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</si>
  <si>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</si>
  <si>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</si>
  <si>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</si>
  <si>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</si>
  <si>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</si>
  <si>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</si>
  <si>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</si>
  <si>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</si>
  <si>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</si>
  <si>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</si>
  <si>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</si>
  <si>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</si>
  <si>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</si>
  <si>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</si>
  <si>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</si>
  <si>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</si>
  <si>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</si>
  <si>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</si>
  <si>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</si>
  <si>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</si>
  <si>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</si>
  <si>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</si>
  <si>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</si>
  <si>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</si>
  <si>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</si>
  <si>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</si>
  <si>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</si>
  <si>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</si>
  <si>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</si>
  <si>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</si>
  <si>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</si>
  <si>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</si>
  <si>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</si>
  <si>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</si>
  <si>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</si>
  <si>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</si>
  <si>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</si>
  <si>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</si>
  <si>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</si>
  <si>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</si>
  <si>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</si>
  <si>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</si>
  <si>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</si>
  <si>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</si>
  <si>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</si>
  <si>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</si>
  <si>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</si>
  <si>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</si>
  <si>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</si>
  <si>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</si>
  <si>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</si>
  <si>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</si>
  <si>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</si>
  <si>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</si>
  <si>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</si>
  <si>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</si>
  <si>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</si>
  <si>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</si>
  <si>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</si>
  <si>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</si>
  <si>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</si>
  <si>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</si>
  <si>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</si>
  <si>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</si>
  <si>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</si>
  <si>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</si>
  <si>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</si>
  <si>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</si>
  <si>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</si>
  <si>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</si>
  <si>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</si>
  <si>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</si>
  <si>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</si>
  <si>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</si>
  <si>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</si>
  <si>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</si>
  <si>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</si>
  <si>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</si>
  <si>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</si>
  <si>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</si>
  <si>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</si>
  <si>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</si>
  <si>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</si>
  <si>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</si>
  <si>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</si>
  <si>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</si>
  <si>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</si>
  <si>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</si>
  <si>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</si>
  <si>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</si>
  <si>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</si>
  <si>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</si>
  <si>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</si>
  <si>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</si>
  <si>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</si>
  <si>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</si>
  <si>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</si>
  <si>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</si>
  <si>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</si>
  <si>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</si>
  <si>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</si>
  <si>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</si>
  <si>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</si>
  <si>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</si>
  <si>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</si>
  <si>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</si>
  <si>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</si>
  <si>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</si>
  <si>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</si>
  <si>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</si>
  <si>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</si>
  <si>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</si>
  <si>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</si>
  <si>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</si>
  <si>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</si>
  <si>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</si>
  <si>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</si>
  <si>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</si>
  <si>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</si>
  <si>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</si>
  <si>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</si>
  <si>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</si>
  <si>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</si>
  <si>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</si>
  <si>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</si>
  <si>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</si>
  <si>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</si>
  <si>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</si>
  <si>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</si>
  <si>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</si>
  <si>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</si>
  <si>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</si>
  <si>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</si>
  <si>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</si>
  <si>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</si>
  <si>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</si>
  <si>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</si>
  <si>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</si>
  <si>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</si>
  <si>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</si>
  <si>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</si>
  <si>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</si>
  <si>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</si>
  <si>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</si>
  <si>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</si>
  <si>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</si>
  <si>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</si>
  <si>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</si>
  <si>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</si>
  <si>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</si>
  <si>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</si>
  <si>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</si>
  <si>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</si>
  <si>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</si>
  <si>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</si>
  <si>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</si>
  <si>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</si>
  <si>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</si>
  <si>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</si>
  <si>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</si>
  <si>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</si>
  <si>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</si>
  <si>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</si>
  <si>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</si>
  <si>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</si>
  <si>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</si>
  <si>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</si>
  <si>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</si>
  <si>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</si>
  <si>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</si>
  <si>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</si>
  <si>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</si>
  <si>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</si>
  <si>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</si>
  <si>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</si>
  <si>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</si>
  <si>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</si>
  <si>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</si>
  <si>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</si>
  <si>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</si>
  <si>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</si>
  <si>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</si>
  <si>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</si>
  <si>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</si>
  <si>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</si>
  <si>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</si>
  <si>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</si>
  <si>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</si>
  <si>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</si>
  <si>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</si>
  <si>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</si>
  <si>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</si>
  <si>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</si>
  <si>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</si>
  <si>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</si>
  <si>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</si>
  <si>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</si>
  <si>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</si>
  <si>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</si>
  <si>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</si>
  <si>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</si>
  <si>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</si>
  <si>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</si>
  <si>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</si>
  <si>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</si>
  <si>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</si>
  <si>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</si>
  <si>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</si>
  <si>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</si>
  <si>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</si>
  <si>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</si>
  <si>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</si>
  <si>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</si>
  <si>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</si>
  <si>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</si>
  <si>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</si>
  <si>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</si>
  <si>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</si>
  <si>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</si>
  <si>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</si>
  <si>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</si>
  <si>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</si>
  <si>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</si>
  <si>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</si>
  <si>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</si>
  <si>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</si>
  <si>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</si>
  <si>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</si>
  <si>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</si>
  <si>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</si>
  <si>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</si>
  <si>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</si>
  <si>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</si>
  <si>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</si>
  <si>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</si>
  <si>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</si>
  <si>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</si>
  <si>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</si>
  <si>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</si>
  <si>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</si>
  <si>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</si>
  <si>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</si>
  <si>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</si>
  <si>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</si>
  <si>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</si>
  <si>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</si>
  <si>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</si>
  <si>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</si>
  <si>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</si>
  <si>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</si>
  <si>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</si>
  <si>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</si>
  <si>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</si>
  <si>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</si>
  <si>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</si>
  <si>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</si>
  <si>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</si>
  <si>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</si>
  <si>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</si>
  <si>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</si>
  <si>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</si>
  <si>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</si>
  <si>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</si>
  <si>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</si>
  <si>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</si>
  <si>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</si>
  <si>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</si>
  <si>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</si>
  <si>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</si>
  <si>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</si>
  <si>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</si>
  <si>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</si>
  <si>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</si>
  <si>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</si>
  <si>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</si>
  <si>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</si>
  <si>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</si>
  <si>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</si>
  <si>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</si>
  <si>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</si>
  <si>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</si>
  <si>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</si>
  <si>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</si>
  <si>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</si>
  <si>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</si>
  <si>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</si>
  <si>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</si>
  <si>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</si>
  <si>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</si>
  <si>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</si>
  <si>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</si>
  <si>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</si>
  <si>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</si>
  <si>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</si>
  <si>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</si>
  <si>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</si>
  <si>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</si>
  <si>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</si>
  <si>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</si>
  <si>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</si>
  <si>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</si>
  <si>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</si>
  <si>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</si>
  <si>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</si>
  <si>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</si>
  <si>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</si>
  <si>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</si>
  <si>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</si>
  <si>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</si>
  <si>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</si>
  <si>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</si>
  <si>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</si>
  <si>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</si>
  <si>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</si>
  <si>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</si>
  <si>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</si>
  <si>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</si>
  <si>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</si>
  <si>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</si>
  <si>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</si>
  <si>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</si>
  <si>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</si>
  <si>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</si>
  <si>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</si>
  <si>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</si>
  <si>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</si>
  <si>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</si>
  <si>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</si>
  <si>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</si>
  <si>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</si>
  <si>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</si>
  <si>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</si>
  <si>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</si>
  <si>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</si>
  <si>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</si>
  <si>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</si>
  <si>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</si>
  <si>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</si>
  <si>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</si>
  <si>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</si>
  <si>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</si>
  <si>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</si>
  <si>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</si>
  <si>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</si>
  <si>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</si>
  <si>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</si>
  <si>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</si>
  <si>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</si>
  <si>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</si>
  <si>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</si>
  <si>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</si>
  <si>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</si>
  <si>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</si>
  <si>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</si>
  <si>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</si>
  <si>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</si>
  <si>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</si>
  <si>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</si>
  <si>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</si>
  <si>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</si>
  <si>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</si>
  <si>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</si>
  <si>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</si>
  <si>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</si>
  <si>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</si>
  <si>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</si>
  <si>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</si>
  <si>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</si>
  <si>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</si>
  <si>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</si>
  <si>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</si>
  <si>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</si>
  <si>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</si>
  <si>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</si>
  <si>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</si>
  <si>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</si>
  <si>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</si>
  <si>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</si>
  <si>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</si>
  <si>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</si>
  <si>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</si>
  <si>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</si>
  <si>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</si>
  <si>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</si>
  <si>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</si>
  <si>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</si>
  <si>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</si>
  <si>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</si>
  <si>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</si>
  <si>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</si>
  <si>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</si>
  <si>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</si>
  <si>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</si>
  <si>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</si>
  <si>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</si>
  <si>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</si>
  <si>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</si>
  <si>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</si>
  <si>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</si>
  <si>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</si>
  <si>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</si>
  <si>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</si>
  <si>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</si>
  <si>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</si>
  <si>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</si>
  <si>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</si>
  <si>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</si>
  <si>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</si>
  <si>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</si>
  <si>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</si>
  <si>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</si>
  <si>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</si>
  <si>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</si>
  <si>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</si>
  <si>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</si>
  <si>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</si>
  <si>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</si>
  <si>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</si>
  <si>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</si>
  <si>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</si>
  <si>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</si>
  <si>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</si>
  <si>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</si>
  <si>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</si>
  <si>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</si>
  <si>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</si>
  <si>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</si>
  <si>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</si>
  <si>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</si>
  <si>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</si>
  <si>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</si>
  <si>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</si>
  <si>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</si>
  <si>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</si>
  <si>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</si>
  <si>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</si>
  <si>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</si>
  <si>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</si>
  <si>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</si>
  <si>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</si>
  <si>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</si>
  <si>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</si>
  <si>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</si>
  <si>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</si>
  <si>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</si>
  <si>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</si>
  <si>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</si>
  <si>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</si>
  <si>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</si>
  <si>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</si>
  <si>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</si>
  <si>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</si>
  <si>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</si>
  <si>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</si>
  <si>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</si>
  <si>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</si>
  <si>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</si>
  <si>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</si>
  <si>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</si>
  <si>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</si>
  <si>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</si>
  <si>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</si>
  <si>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</si>
  <si>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</si>
  <si>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</si>
  <si>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</si>
  <si>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</si>
  <si>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</si>
  <si>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</si>
  <si>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</si>
  <si>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</si>
  <si>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</si>
  <si>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</si>
  <si>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</si>
  <si>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</si>
  <si>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</si>
  <si>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</si>
  <si>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</si>
  <si>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</si>
  <si>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</si>
  <si>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</si>
  <si>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</si>
  <si>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</si>
  <si>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</si>
  <si>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</si>
  <si>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</si>
  <si>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</si>
  <si>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</si>
  <si>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</si>
  <si>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</si>
  <si>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</si>
  <si>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</si>
  <si>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</si>
  <si>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</si>
  <si>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</si>
  <si>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</si>
  <si>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</si>
  <si>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</si>
  <si>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</si>
  <si>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</si>
  <si>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</si>
  <si>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</si>
  <si>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</si>
  <si>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</si>
  <si>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</si>
  <si>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</si>
  <si>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</si>
  <si>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</si>
  <si>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</si>
  <si>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</si>
  <si>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</si>
  <si>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</si>
  <si>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</si>
  <si>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</si>
  <si>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</si>
  <si>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</si>
  <si>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</si>
  <si>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</si>
  <si>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</si>
  <si>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</si>
  <si>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</si>
  <si>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</si>
  <si>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</si>
  <si>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</si>
  <si>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</si>
  <si>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</si>
  <si>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</si>
  <si>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</si>
  <si>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</si>
  <si>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</si>
  <si>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</si>
  <si>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</si>
  <si>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</si>
  <si>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</si>
  <si>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</si>
  <si>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</si>
  <si>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</si>
  <si>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</si>
  <si>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</si>
  <si>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</si>
  <si>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</si>
  <si>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</si>
  <si>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</si>
  <si>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</si>
  <si>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</si>
  <si>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</si>
  <si>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</si>
  <si>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</si>
  <si>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</si>
  <si>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</si>
  <si>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</si>
  <si>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</si>
  <si>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</si>
  <si>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</si>
  <si>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</si>
  <si>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</si>
  <si>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</si>
  <si>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</si>
  <si>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</si>
  <si>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</si>
  <si>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</si>
  <si>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</si>
  <si>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</si>
  <si>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</si>
  <si>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</si>
  <si>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</si>
  <si>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</si>
  <si>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</si>
  <si>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</si>
  <si>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</si>
  <si>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</si>
  <si>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</si>
  <si>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</si>
  <si>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</si>
  <si>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</si>
  <si>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</si>
  <si>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</si>
  <si>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</si>
  <si>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</si>
  <si>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</si>
  <si>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</si>
  <si>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</si>
  <si>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</si>
  <si>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</si>
  <si>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</si>
  <si>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</si>
  <si>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</si>
  <si>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</si>
  <si>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</si>
  <si>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</si>
  <si>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</si>
  <si>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</si>
  <si>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</si>
  <si>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</si>
  <si>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</si>
  <si>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</si>
  <si>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</si>
  <si>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</si>
  <si>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</si>
  <si>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</si>
  <si>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</si>
  <si>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</si>
  <si>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</si>
  <si>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</si>
  <si>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</si>
  <si>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</si>
  <si>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</si>
  <si>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</si>
  <si>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</si>
  <si>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</si>
  <si>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</si>
  <si>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</si>
  <si>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</si>
  <si>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</si>
  <si>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</si>
  <si>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</si>
  <si>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</si>
  <si>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</si>
  <si>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</si>
  <si>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</si>
  <si>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</si>
  <si>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</si>
  <si>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</si>
  <si>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</si>
  <si>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</si>
  <si>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</si>
  <si>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</si>
  <si>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</si>
  <si>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</si>
  <si>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</si>
  <si>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</si>
  <si>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</si>
  <si>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</si>
  <si>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</si>
  <si>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</si>
  <si>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</si>
  <si>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</si>
  <si>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</si>
  <si>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</si>
  <si>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</si>
  <si>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</si>
  <si>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</si>
  <si>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</si>
  <si>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</si>
  <si>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</si>
  <si>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</si>
  <si>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</si>
  <si>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</si>
  <si>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</si>
  <si>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</si>
  <si>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</si>
  <si>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</si>
  <si>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</si>
  <si>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</si>
  <si>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</si>
  <si>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</si>
  <si>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</si>
  <si>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</si>
  <si>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</si>
  <si>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</si>
  <si>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</si>
  <si>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</si>
  <si>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</si>
  <si>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</si>
  <si>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</si>
  <si>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</si>
  <si>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</si>
  <si>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</si>
  <si>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</si>
  <si>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</si>
  <si>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</si>
  <si>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</si>
  <si>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</si>
  <si>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</si>
  <si>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</si>
  <si>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</si>
  <si>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</si>
  <si>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</si>
  <si>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</si>
  <si>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</si>
  <si>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</si>
  <si>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</si>
  <si>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</si>
  <si>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</si>
  <si>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</si>
  <si>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</si>
  <si>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</si>
  <si>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</si>
  <si>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</si>
  <si>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</si>
  <si>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</si>
  <si>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</si>
  <si>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</si>
  <si>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</si>
  <si>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</si>
  <si>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</si>
  <si>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</si>
  <si>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</si>
  <si>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</si>
  <si>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</si>
  <si>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</si>
  <si>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</si>
  <si>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</si>
  <si>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</si>
  <si>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</si>
  <si>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</si>
  <si>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</si>
  <si>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</si>
  <si>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</si>
  <si>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</si>
  <si>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</si>
  <si>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</si>
  <si>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</si>
  <si>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</si>
  <si>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</si>
  <si>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</si>
  <si>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</si>
  <si>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</si>
  <si>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</si>
  <si>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</si>
  <si>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</si>
  <si>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</si>
  <si>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</si>
  <si>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</si>
  <si>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</si>
  <si>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</si>
  <si>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</si>
  <si>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</si>
  <si>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</si>
  <si>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</si>
  <si>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</si>
  <si>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</si>
  <si>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</si>
  <si>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</si>
  <si>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</si>
  <si>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</si>
  <si>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</si>
  <si>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</si>
  <si>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</si>
  <si>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</si>
  <si>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</si>
  <si>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</si>
  <si>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</si>
  <si>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</si>
  <si>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</si>
  <si>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</si>
  <si>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</si>
  <si>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</si>
  <si>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</si>
  <si>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</si>
  <si>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</si>
  <si>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</si>
  <si>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</si>
  <si>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</si>
  <si>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</si>
  <si>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</si>
  <si>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</si>
  <si>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</si>
  <si>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</si>
  <si>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</si>
  <si>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</si>
  <si>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</si>
  <si>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</si>
  <si>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</si>
  <si>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</si>
  <si>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</si>
  <si>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</si>
  <si>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</si>
  <si>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</si>
  <si>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</si>
  <si>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</si>
  <si>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</si>
  <si>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</si>
  <si>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</si>
  <si>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</si>
  <si>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</si>
  <si>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</si>
  <si>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</si>
  <si>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</si>
  <si>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</si>
  <si>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</si>
  <si>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</si>
  <si>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</si>
  <si>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</si>
  <si>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</si>
  <si>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</si>
  <si>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</si>
  <si>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</si>
  <si>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</si>
  <si>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</si>
  <si>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</si>
  <si>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</si>
  <si>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</si>
  <si>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</si>
  <si>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</si>
  <si>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</si>
  <si>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</si>
  <si>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</si>
  <si>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</si>
  <si>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</si>
  <si>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</si>
  <si>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</si>
  <si>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</si>
  <si>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</si>
  <si>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</si>
  <si>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</si>
  <si>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</si>
  <si>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</si>
  <si>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</si>
  <si>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</si>
  <si>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</si>
  <si>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</si>
  <si>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</si>
  <si>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</si>
  <si>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</si>
  <si>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</si>
  <si>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</si>
  <si>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</si>
  <si>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</si>
  <si>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</si>
  <si>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</si>
  <si>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</si>
  <si>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</si>
  <si>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</si>
  <si>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</si>
  <si>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</si>
  <si>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</si>
  <si>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</si>
  <si>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</si>
  <si>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</si>
  <si>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</si>
  <si>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</si>
  <si>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</si>
  <si>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</si>
  <si>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</si>
  <si>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</si>
  <si>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</si>
  <si>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</si>
  <si>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</si>
  <si>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</si>
  <si>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</si>
  <si>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</si>
  <si>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</si>
  <si>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</si>
  <si>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</si>
  <si>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</si>
  <si>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</si>
  <si>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</si>
  <si>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</si>
  <si>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</si>
  <si>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</si>
  <si>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</si>
  <si>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</si>
  <si>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</si>
  <si>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</si>
  <si>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</si>
  <si>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</si>
  <si>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</si>
  <si>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</si>
  <si>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</si>
  <si>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</si>
  <si>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</si>
  <si>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</si>
  <si>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</si>
  <si>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</si>
  <si>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</si>
  <si>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</si>
  <si>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</si>
  <si>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</si>
  <si>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</si>
  <si>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</si>
  <si>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</si>
  <si>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</si>
  <si>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</si>
  <si>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</si>
  <si>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</si>
  <si>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</si>
  <si>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</si>
  <si>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</si>
  <si>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</si>
  <si>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</si>
  <si>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</si>
  <si>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</si>
  <si>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</si>
  <si>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</si>
  <si>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</si>
  <si>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</si>
  <si>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</si>
  <si>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</si>
  <si>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</si>
  <si>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</si>
  <si>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</si>
  <si>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</si>
  <si>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</si>
  <si>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</si>
  <si>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</si>
  <si>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</si>
  <si>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</si>
  <si>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</si>
  <si>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</si>
  <si>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</si>
  <si>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</si>
  <si>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</si>
  <si>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</si>
  <si>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</si>
  <si>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</si>
  <si>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</si>
  <si>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</si>
  <si>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</si>
  <si>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</si>
  <si>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</si>
  <si>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</si>
  <si>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</si>
  <si>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</si>
  <si>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</si>
  <si>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</si>
  <si>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</si>
  <si>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</si>
  <si>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</si>
  <si>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</si>
  <si>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</si>
  <si>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</si>
  <si>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</si>
  <si>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</si>
  <si>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</si>
  <si>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</si>
  <si>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</si>
  <si>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</si>
  <si>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</si>
  <si>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</si>
  <si>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</si>
  <si>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</si>
  <si>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</si>
  <si>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</si>
  <si>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</si>
  <si>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</si>
  <si>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</si>
  <si>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</si>
  <si>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</si>
  <si>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</si>
  <si>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</si>
  <si>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</si>
  <si>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</si>
  <si>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</si>
  <si>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</si>
  <si>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</si>
  <si>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</si>
  <si>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</si>
  <si>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</si>
  <si>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</si>
  <si>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</si>
  <si>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</si>
  <si>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</si>
  <si>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</si>
  <si>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</si>
  <si>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</si>
  <si>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</si>
  <si>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</si>
  <si>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</si>
  <si>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</si>
  <si>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</si>
  <si>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</si>
  <si>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</si>
  <si>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</si>
  <si>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</si>
  <si>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</si>
  <si>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</si>
  <si>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</si>
  <si>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</si>
  <si>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</si>
  <si>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</si>
  <si>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</si>
  <si>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</si>
  <si>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</si>
  <si>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</si>
  <si>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</si>
  <si>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</si>
  <si>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</si>
  <si>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</si>
  <si>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</si>
  <si>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</si>
  <si>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</si>
  <si>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</si>
  <si>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</si>
  <si>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</si>
  <si>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</si>
  <si>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</si>
  <si>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</si>
  <si>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</si>
  <si>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</si>
  <si>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</si>
  <si>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</si>
  <si>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</si>
  <si>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</si>
  <si>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</si>
  <si>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</si>
  <si>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</si>
  <si>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</si>
  <si>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</si>
  <si>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</si>
  <si>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</si>
  <si>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</si>
  <si>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</si>
  <si>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</si>
  <si>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</si>
  <si>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</si>
  <si>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</si>
  <si>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</si>
  <si>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</si>
  <si>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</si>
  <si>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</si>
  <si>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</si>
  <si>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</si>
  <si>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</si>
  <si>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</si>
  <si>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</si>
  <si>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</si>
  <si>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</si>
  <si>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</si>
  <si>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</si>
  <si>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</si>
  <si>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</si>
  <si>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</si>
  <si>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</si>
  <si>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</si>
  <si>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</si>
  <si>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</si>
  <si>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</si>
  <si>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</si>
  <si>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</si>
  <si>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</si>
  <si>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</si>
  <si>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</si>
  <si>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</si>
  <si>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</si>
  <si>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</si>
  <si>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</si>
  <si>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</si>
  <si>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</si>
  <si>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</si>
  <si>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</si>
  <si>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</si>
  <si>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</si>
  <si>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</si>
  <si>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</si>
  <si>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</si>
  <si>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</si>
  <si>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</si>
  <si>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</si>
  <si>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</si>
  <si>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</si>
  <si>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</si>
  <si>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</si>
  <si>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</si>
  <si>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</si>
  <si>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</si>
  <si>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</si>
  <si>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</si>
  <si>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</si>
  <si>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</si>
  <si>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</si>
  <si>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</si>
  <si>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</si>
  <si>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</si>
  <si>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</si>
  <si>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</si>
  <si>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</si>
  <si>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</si>
  <si>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</si>
  <si>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</si>
  <si>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</si>
  <si>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</si>
  <si>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</si>
  <si>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</si>
  <si>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</si>
  <si>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</si>
  <si>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</si>
  <si>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</si>
  <si>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</si>
  <si>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</si>
  <si>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</si>
  <si>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</si>
  <si>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</si>
  <si>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</si>
  <si>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</si>
  <si>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</si>
  <si>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</si>
  <si>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</si>
  <si>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</si>
  <si>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</si>
  <si>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</si>
  <si>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</si>
  <si>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</si>
  <si>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</si>
  <si>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</si>
  <si>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</si>
  <si>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</si>
  <si>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</si>
  <si>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</si>
  <si>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</si>
  <si>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</si>
  <si>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</si>
  <si>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</si>
  <si>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</si>
  <si>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</si>
  <si>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</si>
  <si>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</si>
  <si>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</si>
  <si>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</si>
  <si>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</si>
  <si>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</si>
  <si>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</si>
  <si>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</si>
  <si>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</si>
  <si>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</si>
  <si>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</si>
  <si>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</si>
  <si>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</si>
  <si>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</si>
  <si>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</si>
  <si>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</si>
  <si>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</si>
  <si>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</si>
  <si>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</si>
  <si>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</si>
  <si>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</si>
  <si>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</si>
  <si>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</si>
  <si>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</si>
  <si>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</si>
  <si>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</si>
  <si>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</si>
  <si>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</si>
  <si>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</si>
  <si>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</si>
  <si>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</si>
  <si>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</si>
  <si>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</si>
  <si>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</si>
  <si>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</si>
  <si>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</si>
  <si>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</si>
  <si>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</si>
  <si>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</si>
  <si>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</si>
  <si>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</si>
  <si>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</si>
  <si>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</si>
  <si>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</si>
  <si>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</si>
  <si>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</si>
  <si>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</si>
  <si>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</si>
  <si>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</si>
  <si>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</si>
  <si>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</si>
  <si>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</si>
  <si>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</si>
  <si>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</si>
  <si>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</si>
  <si>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</si>
  <si>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</si>
  <si>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</si>
  <si>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</si>
  <si>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</si>
  <si>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</si>
  <si>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</si>
  <si>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</si>
  <si>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</si>
  <si>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</si>
  <si>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</si>
  <si>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</si>
  <si>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</si>
  <si>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</si>
  <si>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</si>
  <si>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</si>
  <si>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</si>
  <si>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</si>
  <si>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</si>
  <si>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</si>
  <si>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</si>
  <si>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</si>
  <si>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</si>
  <si>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</si>
  <si>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</si>
  <si>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</si>
  <si>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</si>
  <si>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</si>
  <si>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</si>
  <si>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</si>
  <si>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</si>
  <si>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</si>
  <si>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</si>
  <si>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</si>
  <si>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</si>
  <si>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</si>
  <si>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</si>
  <si>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</si>
  <si>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</si>
  <si>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</si>
  <si>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</si>
  <si>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</si>
  <si>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</si>
  <si>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</si>
  <si>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</si>
  <si>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</si>
  <si>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</si>
  <si>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</si>
  <si>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</si>
  <si>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</si>
  <si>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</si>
  <si>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</si>
  <si>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</si>
  <si>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</si>
  <si>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</si>
  <si>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</si>
  <si>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</si>
  <si>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</si>
  <si>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</si>
  <si>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</si>
  <si>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</si>
  <si>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</si>
  <si>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</si>
  <si>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</si>
  <si>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</si>
  <si>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</si>
  <si>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</si>
  <si>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</si>
  <si>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</si>
  <si>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</si>
  <si>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</si>
  <si>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</si>
  <si>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</si>
  <si>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</si>
  <si>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</si>
  <si>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</si>
  <si>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</si>
  <si>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</si>
  <si>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</si>
  <si>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</si>
  <si>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</si>
  <si>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</si>
  <si>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</si>
  <si>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</si>
  <si>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</si>
  <si>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</si>
  <si>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</si>
  <si>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</si>
  <si>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</si>
  <si>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</si>
  <si>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</si>
  <si>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</si>
  <si>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</si>
  <si>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</si>
  <si>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</si>
  <si>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</si>
  <si>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</si>
  <si>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</si>
  <si>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</si>
  <si>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</si>
  <si>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</si>
  <si>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</si>
  <si>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</si>
  <si>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</si>
  <si>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</si>
  <si>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</si>
  <si>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</si>
  <si>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</si>
  <si>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</si>
  <si>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</si>
  <si>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</si>
  <si>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</si>
  <si>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</si>
  <si>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</si>
  <si>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</si>
  <si>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</si>
  <si>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</si>
  <si>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</si>
  <si>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</si>
  <si>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</si>
  <si>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</si>
  <si>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</si>
  <si>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</si>
  <si>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</si>
  <si>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</si>
  <si>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</si>
  <si>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</si>
  <si>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</si>
  <si>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</si>
  <si>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</si>
  <si>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</si>
  <si>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</si>
  <si>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</si>
  <si>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</si>
  <si>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</si>
  <si>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</si>
  <si>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</si>
  <si>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</si>
  <si>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</si>
  <si>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</si>
  <si>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</si>
  <si>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</si>
  <si>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</si>
  <si>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</si>
  <si>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</si>
  <si>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</si>
  <si>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</si>
  <si>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</si>
  <si>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</si>
  <si>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</si>
  <si>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</si>
  <si>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</si>
  <si>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</si>
  <si>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</si>
  <si>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</si>
  <si>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</si>
  <si>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</si>
  <si>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</si>
  <si>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</si>
  <si>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</si>
  <si>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</si>
  <si>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</si>
  <si>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</si>
  <si>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</si>
  <si>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</si>
  <si>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</si>
  <si>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</si>
  <si>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</si>
  <si>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</si>
  <si>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</si>
  <si>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</si>
  <si>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</si>
  <si>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</si>
  <si>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</si>
  <si>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</si>
  <si>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</si>
  <si>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</si>
  <si>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</si>
  <si>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</si>
  <si>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</si>
  <si>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</si>
  <si>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</si>
  <si>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</si>
  <si>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</si>
  <si>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</si>
  <si>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</si>
  <si>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</si>
  <si>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</si>
  <si>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</si>
  <si>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</si>
  <si>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</si>
  <si>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</si>
  <si>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</si>
  <si>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</si>
  <si>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</si>
  <si>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</si>
  <si>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</si>
  <si>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</si>
  <si>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</si>
  <si>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</si>
  <si>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</si>
  <si>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</si>
  <si>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</si>
  <si>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</si>
  <si>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</si>
  <si>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</si>
  <si>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</si>
  <si>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</si>
  <si>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</si>
  <si>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</si>
  <si>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</si>
  <si>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</si>
  <si>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</si>
  <si>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</si>
  <si>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</si>
  <si>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</si>
  <si>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</si>
  <si>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</si>
  <si>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</si>
  <si>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</si>
  <si>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</si>
  <si>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</si>
  <si>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</si>
  <si>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</si>
  <si>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</si>
  <si>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</si>
  <si>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</si>
  <si>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</si>
  <si>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</si>
  <si>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</si>
  <si>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</si>
  <si>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</si>
  <si>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</si>
  <si>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</si>
  <si>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</si>
  <si>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</si>
  <si>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</si>
  <si>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</si>
  <si>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</si>
  <si>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</si>
  <si>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</si>
  <si>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</si>
  <si>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</si>
  <si>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</si>
  <si>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</si>
  <si>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</si>
  <si>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</si>
  <si>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</si>
  <si>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</si>
  <si>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</si>
  <si>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</si>
  <si>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</si>
  <si>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</si>
  <si>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</si>
  <si>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</si>
  <si>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</si>
  <si>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</si>
  <si>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</si>
  <si>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</si>
  <si>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</si>
  <si>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</si>
  <si>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</si>
  <si>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</si>
  <si>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</si>
  <si>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</si>
  <si>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</si>
  <si>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</si>
  <si>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</si>
  <si>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</si>
  <si>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</si>
  <si>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</si>
  <si>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</si>
  <si>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</si>
  <si>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</si>
  <si>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</si>
  <si>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</si>
  <si>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</si>
  <si>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</si>
  <si>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</si>
  <si>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</si>
  <si>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</si>
  <si>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</si>
  <si>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</si>
  <si>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</si>
  <si>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</si>
  <si>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</si>
  <si>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</si>
  <si>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</si>
  <si>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</si>
  <si>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</si>
  <si>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</si>
  <si>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</si>
  <si>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</si>
  <si>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</si>
  <si>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</si>
  <si>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</si>
  <si>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</si>
  <si>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</si>
  <si>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</si>
  <si>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</si>
  <si>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</si>
  <si>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</si>
  <si>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</si>
  <si>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</si>
  <si>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</si>
  <si>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</si>
  <si>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</si>
  <si>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</si>
  <si>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</si>
  <si>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</si>
  <si>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</si>
  <si>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</si>
  <si>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</si>
  <si>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</si>
  <si>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</si>
  <si>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</si>
  <si>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</si>
  <si>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</si>
  <si>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</si>
  <si>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</si>
  <si>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</si>
  <si>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</si>
  <si>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</si>
  <si>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</si>
  <si>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</si>
  <si>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</si>
  <si>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</si>
  <si>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</si>
  <si>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</si>
  <si>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</si>
  <si>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</si>
  <si>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</si>
  <si>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</si>
  <si>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</si>
  <si>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</si>
  <si>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</si>
  <si>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</si>
  <si>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</si>
  <si>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</si>
  <si>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</si>
  <si>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</si>
  <si>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</si>
  <si>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</si>
  <si>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</si>
  <si>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</si>
  <si>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</si>
  <si>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</si>
  <si>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</si>
  <si>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</si>
  <si>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</si>
  <si>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</si>
  <si>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</si>
  <si>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</si>
  <si>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</si>
  <si>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</si>
  <si>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</si>
  <si>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</si>
  <si>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</si>
  <si>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</si>
  <si>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</si>
  <si>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</si>
  <si>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</si>
  <si>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</si>
  <si>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</si>
  <si>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</si>
  <si>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</si>
  <si>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</si>
  <si>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</si>
  <si>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</si>
  <si>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</si>
  <si>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</si>
  <si>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</si>
  <si>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</si>
  <si>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</si>
  <si>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</si>
  <si>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</si>
  <si>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</si>
  <si>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</si>
  <si>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</si>
  <si>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</si>
  <si>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</si>
  <si>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</si>
  <si>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</si>
  <si>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</si>
  <si>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</si>
  <si>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</si>
  <si>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</si>
  <si>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</si>
  <si>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</si>
  <si>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</si>
  <si>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</si>
  <si>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</si>
  <si>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</si>
  <si>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</si>
  <si>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</si>
  <si>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</si>
  <si>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</si>
  <si>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</si>
  <si>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</si>
  <si>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</si>
  <si>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</si>
  <si>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</si>
  <si>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</si>
  <si>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</si>
  <si>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</si>
  <si>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</si>
  <si>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</si>
  <si>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</si>
  <si>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</si>
  <si>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</si>
  <si>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</si>
  <si>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</si>
  <si>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</si>
  <si>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</si>
  <si>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</si>
  <si>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</si>
  <si>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</si>
  <si>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</si>
  <si>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</si>
  <si>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</si>
  <si>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</si>
  <si>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</si>
  <si>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</si>
  <si>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</si>
  <si>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</si>
  <si>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</si>
  <si>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</si>
  <si>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</si>
  <si>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</si>
  <si>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</si>
  <si>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</si>
  <si>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</si>
  <si>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</si>
  <si>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</si>
  <si>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</si>
  <si>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</si>
  <si>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</si>
  <si>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</si>
  <si>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</si>
  <si>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</si>
  <si>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</si>
  <si>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</si>
  <si>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</si>
  <si>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</si>
  <si>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</si>
  <si>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</si>
  <si>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</si>
  <si>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</si>
  <si>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</si>
  <si>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</si>
  <si>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</si>
  <si>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</si>
  <si>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</si>
  <si>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</si>
  <si>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</si>
  <si>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</si>
  <si>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</si>
  <si>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</si>
  <si>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</si>
  <si>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</si>
  <si>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</si>
  <si>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</si>
  <si>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</si>
  <si>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</si>
  <si>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</si>
  <si>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</si>
  <si>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</si>
  <si>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</si>
  <si>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</si>
  <si>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</si>
  <si>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</si>
  <si>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</si>
  <si>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</si>
  <si>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</si>
  <si>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</si>
  <si>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</si>
  <si>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</si>
  <si>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</si>
  <si>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</si>
  <si>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</si>
  <si>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</si>
  <si>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</si>
  <si>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</si>
  <si>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</si>
  <si>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</si>
  <si>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</si>
  <si>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</si>
  <si>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</si>
  <si>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</si>
  <si>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</si>
  <si>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</si>
  <si>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</si>
  <si>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</si>
  <si>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</si>
  <si>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</si>
  <si>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</si>
  <si>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</si>
  <si>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</si>
  <si>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</si>
  <si>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</si>
  <si>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</si>
  <si>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</si>
  <si>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</si>
  <si>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</si>
  <si>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</si>
  <si>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</si>
  <si>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</si>
  <si>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</si>
  <si>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</si>
  <si>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</si>
  <si>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</si>
  <si>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</si>
  <si>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</si>
  <si>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</si>
  <si>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</si>
  <si>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</si>
  <si>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</si>
  <si>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</si>
  <si>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</si>
  <si>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</si>
  <si>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</si>
  <si>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</si>
  <si>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</si>
  <si>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</si>
  <si>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</si>
  <si>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</si>
  <si>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</si>
  <si>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</si>
  <si>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</si>
  <si>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</si>
  <si>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</si>
  <si>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</si>
  <si>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</si>
  <si>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</si>
  <si>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</si>
  <si>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</si>
  <si>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</si>
  <si>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</si>
  <si>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</si>
  <si>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</si>
  <si>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</si>
  <si>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</si>
  <si>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</si>
  <si>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</si>
  <si>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</si>
  <si>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</si>
  <si>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</si>
  <si>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</si>
  <si>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</si>
  <si>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</si>
  <si>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</si>
  <si>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</si>
  <si>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</si>
  <si>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</si>
  <si>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</si>
  <si>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</si>
  <si>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</si>
  <si>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</si>
  <si>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</si>
  <si>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</si>
  <si>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</si>
  <si>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</si>
  <si>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</si>
  <si>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</si>
  <si>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</si>
  <si>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</si>
  <si>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</si>
  <si>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</si>
  <si>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</si>
  <si>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</si>
  <si>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</si>
  <si>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</si>
  <si>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</si>
  <si>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</si>
  <si>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</si>
  <si>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</si>
  <si>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</si>
  <si>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</si>
  <si>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</si>
  <si>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</si>
  <si>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</si>
  <si>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</si>
  <si>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</si>
  <si>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</si>
  <si>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</si>
  <si>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</si>
  <si>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</si>
  <si>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</si>
  <si>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</si>
  <si>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</si>
  <si>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</si>
  <si>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</si>
  <si>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</si>
  <si>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</si>
  <si>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</si>
  <si>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</si>
  <si>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</si>
  <si>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</si>
  <si>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</si>
  <si>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</si>
  <si>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</si>
  <si>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</si>
  <si>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</si>
  <si>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</si>
  <si>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</si>
  <si>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</si>
  <si>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</si>
  <si>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</si>
  <si>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</si>
  <si>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</si>
  <si>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</si>
  <si>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</si>
  <si>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</si>
  <si>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</si>
  <si>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</si>
  <si>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</si>
  <si>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</si>
  <si>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</si>
  <si>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</si>
  <si>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</si>
  <si>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</si>
  <si>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</si>
  <si>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</si>
  <si>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</si>
  <si>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</si>
  <si>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</si>
  <si>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</si>
  <si>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</si>
  <si>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</si>
  <si>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</si>
  <si>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</si>
  <si>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</si>
  <si>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</si>
  <si>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</si>
  <si>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</si>
  <si>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</si>
  <si>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</si>
  <si>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</si>
  <si>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</si>
  <si>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</si>
  <si>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</si>
  <si>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</si>
  <si>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</si>
  <si>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</si>
  <si>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</si>
  <si>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</si>
  <si>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</si>
  <si>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</si>
  <si>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</si>
  <si>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</si>
  <si>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</si>
  <si>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</si>
  <si>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</si>
  <si>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</si>
  <si>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</si>
  <si>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</si>
  <si>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</si>
  <si>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</si>
  <si>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</si>
  <si>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</si>
  <si>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</si>
  <si>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</si>
  <si>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</si>
  <si>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</si>
  <si>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</si>
  <si>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</si>
  <si>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</si>
  <si>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</si>
  <si>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</si>
  <si>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</si>
  <si>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</si>
  <si>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</si>
  <si>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</si>
  <si>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</si>
  <si>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</si>
  <si>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</si>
  <si>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</si>
  <si>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</si>
  <si>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</si>
  <si>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</si>
  <si>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</si>
  <si>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</si>
  <si>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</si>
  <si>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</si>
  <si>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</si>
  <si>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</si>
  <si>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</si>
  <si>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</si>
  <si>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</si>
  <si>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</si>
  <si>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</si>
  <si>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</si>
  <si>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</si>
  <si>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</si>
  <si>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</si>
  <si>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</si>
  <si>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</si>
  <si>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</si>
  <si>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</si>
  <si>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</si>
  <si>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</si>
  <si>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</si>
  <si>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</si>
  <si>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</si>
  <si>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</si>
  <si>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</si>
  <si>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</si>
  <si>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</si>
  <si>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</si>
  <si>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</si>
  <si>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</si>
  <si>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</si>
  <si>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</si>
  <si>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</si>
  <si>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</si>
  <si>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</si>
  <si>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</si>
  <si>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</si>
  <si>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</si>
  <si>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</si>
  <si>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</si>
  <si>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</si>
  <si>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</si>
  <si>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</si>
  <si>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</si>
  <si>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</si>
  <si>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</si>
  <si>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</si>
  <si>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</si>
  <si>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</si>
  <si>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</si>
  <si>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</si>
  <si>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</si>
  <si>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</si>
  <si>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</si>
  <si>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</si>
  <si>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</si>
  <si>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</si>
  <si>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</si>
  <si>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</si>
  <si>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</si>
  <si>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</si>
  <si>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</si>
  <si>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</si>
  <si>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</si>
  <si>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</si>
  <si>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</si>
  <si>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</si>
  <si>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</si>
  <si>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</si>
  <si>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</si>
  <si>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</si>
  <si>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</si>
  <si>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</si>
  <si>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</si>
  <si>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</si>
  <si>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</si>
  <si>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</si>
  <si>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</si>
  <si>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</si>
  <si>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</si>
  <si>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</si>
  <si>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</si>
  <si>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</si>
  <si>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</si>
  <si>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</si>
  <si>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</si>
  <si>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</si>
  <si>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</si>
  <si>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</si>
  <si>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</si>
  <si>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</si>
  <si>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</si>
  <si>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</si>
  <si>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</si>
  <si>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</si>
  <si>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</si>
  <si>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</si>
  <si>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</si>
  <si>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</si>
  <si>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</si>
  <si>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</si>
  <si>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</si>
  <si>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</si>
  <si>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</si>
  <si>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</si>
  <si>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</si>
  <si>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</si>
  <si>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</si>
  <si>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</si>
  <si>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</si>
  <si>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</si>
  <si>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</si>
  <si>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</si>
  <si>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</si>
  <si>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</si>
  <si>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</si>
  <si>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</si>
  <si>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</si>
  <si>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</si>
  <si>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</si>
  <si>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</si>
  <si>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</si>
  <si>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</si>
  <si>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</si>
  <si>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</si>
  <si>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</si>
  <si>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</si>
  <si>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</si>
  <si>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</si>
  <si>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</si>
  <si>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</si>
  <si>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</si>
  <si>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</si>
  <si>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</si>
  <si>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</si>
  <si>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</si>
  <si>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</si>
  <si>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</si>
  <si>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</si>
  <si>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</si>
  <si>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</si>
  <si>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</si>
  <si>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</si>
  <si>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</si>
  <si>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</si>
  <si>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</si>
  <si>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</si>
  <si>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</si>
  <si>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</si>
  <si>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</si>
  <si>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</si>
  <si>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</si>
  <si>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</si>
  <si>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</si>
  <si>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</si>
  <si>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</si>
  <si>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</si>
  <si>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</si>
  <si>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</si>
  <si>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</si>
  <si>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</si>
  <si>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</si>
  <si>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</si>
  <si>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</si>
  <si>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</si>
  <si>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</si>
  <si>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</si>
  <si>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</si>
  <si>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</si>
  <si>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</si>
  <si>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</si>
  <si>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</si>
  <si>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</si>
  <si>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</si>
  <si>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</si>
  <si>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</si>
  <si>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</si>
  <si>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</si>
  <si>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</si>
  <si>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</si>
  <si>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</si>
  <si>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</si>
  <si>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</si>
  <si>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</si>
  <si>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</si>
  <si>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</si>
  <si>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</si>
  <si>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</si>
  <si>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</si>
  <si>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</si>
  <si>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</si>
  <si>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</si>
  <si>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</si>
  <si>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</si>
  <si>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</si>
  <si>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</si>
  <si>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</si>
  <si>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</si>
  <si>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</si>
  <si>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</si>
  <si>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</si>
  <si>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</si>
  <si>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</si>
  <si>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</si>
  <si>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</si>
  <si>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</si>
  <si>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</si>
  <si>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</si>
  <si>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</si>
  <si>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</si>
  <si>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</si>
  <si>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</si>
  <si>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</si>
  <si>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</si>
  <si>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</si>
  <si>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</si>
  <si>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</si>
  <si>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</si>
  <si>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</si>
  <si>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</si>
  <si>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</si>
  <si>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</si>
  <si>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</si>
  <si>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</si>
  <si>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</si>
  <si>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</si>
  <si>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</si>
  <si>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</si>
  <si>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</si>
  <si>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</si>
  <si>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</si>
  <si>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</si>
  <si>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</si>
  <si>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</si>
  <si>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</si>
  <si>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</si>
  <si>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</si>
  <si>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</si>
  <si>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</si>
  <si>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</si>
  <si>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</si>
  <si>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</si>
  <si>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</si>
  <si>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</si>
  <si>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</si>
  <si>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</si>
  <si>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</si>
  <si>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</si>
  <si>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</si>
  <si>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</si>
  <si>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</si>
  <si>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</si>
  <si>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</si>
  <si>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</si>
  <si>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</si>
  <si>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</si>
  <si>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</si>
  <si>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</si>
  <si>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</si>
  <si>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</si>
  <si>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</si>
  <si>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</si>
  <si>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</si>
  <si>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</si>
  <si>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</si>
  <si>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</si>
  <si>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</si>
  <si>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</si>
  <si>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</si>
  <si>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</si>
  <si>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</si>
  <si>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</si>
  <si>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</si>
  <si>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</si>
  <si>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</si>
  <si>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</si>
  <si>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</si>
  <si>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</si>
  <si>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</si>
  <si>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</si>
  <si>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</si>
  <si>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</si>
  <si>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</si>
  <si>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</si>
  <si>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</si>
  <si>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</si>
  <si>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</si>
  <si>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</si>
  <si>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</si>
  <si>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</si>
  <si>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</si>
  <si>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</si>
  <si>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</si>
  <si>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</si>
  <si>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</si>
  <si>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</si>
  <si>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</si>
  <si>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</si>
  <si>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</si>
  <si>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</si>
  <si>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</si>
  <si>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</si>
  <si>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</si>
  <si>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</si>
  <si>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</si>
  <si>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</si>
  <si>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</si>
  <si>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</si>
  <si>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</si>
  <si>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</si>
  <si>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</si>
  <si>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</si>
  <si>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</si>
  <si>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</si>
  <si>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</si>
  <si>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</si>
  <si>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</si>
  <si>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</si>
  <si>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</si>
  <si>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</si>
  <si>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</si>
  <si>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</si>
  <si>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</si>
  <si>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</si>
  <si>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</si>
  <si>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</si>
  <si>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</si>
  <si>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</si>
  <si>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</si>
  <si>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</si>
  <si>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</si>
  <si>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</si>
  <si>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</si>
  <si>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</si>
  <si>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</si>
  <si>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</si>
  <si>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</si>
  <si>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</si>
  <si>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</si>
  <si>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</si>
  <si>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</si>
  <si>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</si>
  <si>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</si>
  <si>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</si>
  <si>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</si>
  <si>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</si>
  <si>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</si>
  <si>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</si>
  <si>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</si>
  <si>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</si>
  <si>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</si>
  <si>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</si>
  <si>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</si>
  <si>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</si>
  <si>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</si>
  <si>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</si>
  <si>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</si>
  <si>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</si>
  <si>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</si>
  <si>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</si>
  <si>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</si>
  <si>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</si>
  <si>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</si>
  <si>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</si>
  <si>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</si>
  <si>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</si>
  <si>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</si>
  <si>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</si>
  <si>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</si>
  <si>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</si>
  <si>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</si>
  <si>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</si>
  <si>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</si>
  <si>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</si>
  <si>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</si>
  <si>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</si>
  <si>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</si>
  <si>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</si>
  <si>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</si>
  <si>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</si>
  <si>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</si>
  <si>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</si>
  <si>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</si>
  <si>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</si>
  <si>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</si>
  <si>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</si>
  <si>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</si>
  <si>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</si>
  <si>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</si>
  <si>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</si>
  <si>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</si>
  <si>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</si>
  <si>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</si>
  <si>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</si>
  <si>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</si>
  <si>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</si>
  <si>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</si>
  <si>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</si>
  <si>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</si>
  <si>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</si>
  <si>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</si>
  <si>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</si>
  <si>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</si>
  <si>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</si>
  <si>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</si>
  <si>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</si>
  <si>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</si>
  <si>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</si>
  <si>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</si>
  <si>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</si>
  <si>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</si>
  <si>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</si>
  <si>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</si>
  <si>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</si>
  <si>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</si>
  <si>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</si>
  <si>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</si>
  <si>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</si>
  <si>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</si>
  <si>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</si>
  <si>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</si>
  <si>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</si>
  <si>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</si>
  <si>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</si>
  <si>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</si>
  <si>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</si>
  <si>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</si>
  <si>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</si>
  <si>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</si>
  <si>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</si>
  <si>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</si>
  <si>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</si>
  <si>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</si>
  <si>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</si>
  <si>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</si>
  <si>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</si>
  <si>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</si>
  <si>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</si>
  <si>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</si>
  <si>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</si>
  <si>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</si>
  <si>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</si>
  <si>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</si>
  <si>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</si>
  <si>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</si>
  <si>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</si>
  <si>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</si>
  <si>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</si>
  <si>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</si>
  <si>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</si>
  <si>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</si>
  <si>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</si>
  <si>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</si>
  <si>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</si>
  <si>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</si>
  <si>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</si>
  <si>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</si>
  <si>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</si>
  <si>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</si>
  <si>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</si>
  <si>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</si>
  <si>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</si>
  <si>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</si>
  <si>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</si>
  <si>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</si>
  <si>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</si>
  <si>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</si>
  <si>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</si>
  <si>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</si>
  <si>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</si>
  <si>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</si>
  <si>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</si>
  <si>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</si>
  <si>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</si>
  <si>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</si>
  <si>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</si>
  <si>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</si>
  <si>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</si>
  <si>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</si>
  <si>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</si>
  <si>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</si>
  <si>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</si>
  <si>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</si>
  <si>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</si>
  <si>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</si>
  <si>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</si>
  <si>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</si>
  <si>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</si>
  <si>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</si>
  <si>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</si>
  <si>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</si>
  <si>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</si>
  <si>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</si>
  <si>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</si>
  <si>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</si>
  <si>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</si>
  <si>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</si>
  <si>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</si>
  <si>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</si>
  <si>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</si>
  <si>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</si>
  <si>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</si>
  <si>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</si>
  <si>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</si>
  <si>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</si>
  <si>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</si>
  <si>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</si>
  <si>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</si>
  <si>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</si>
  <si>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</si>
  <si>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</si>
  <si>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</si>
  <si>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</si>
  <si>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</si>
  <si>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</si>
  <si>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</si>
  <si>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</si>
  <si>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</si>
  <si>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</si>
  <si>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</si>
  <si>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</si>
  <si>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</si>
  <si>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</si>
  <si>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</si>
  <si>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</si>
  <si>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</si>
  <si>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</si>
  <si>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</si>
  <si>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</si>
  <si>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</si>
  <si>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</si>
  <si>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</si>
  <si>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</si>
  <si>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</si>
  <si>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</si>
  <si>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</si>
  <si>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</si>
  <si>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</si>
  <si>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</si>
  <si>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</si>
  <si>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</si>
  <si>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</si>
  <si>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</si>
  <si>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</si>
  <si>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</si>
  <si>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</si>
  <si>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</si>
  <si>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</si>
  <si>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</si>
  <si>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</si>
  <si>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</si>
  <si>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</si>
  <si>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</si>
  <si>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</si>
  <si>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</si>
  <si>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</si>
  <si>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</si>
  <si>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</si>
  <si>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</si>
  <si>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</si>
  <si>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</si>
  <si>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</si>
  <si>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</si>
  <si>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</si>
  <si>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</si>
  <si>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</si>
  <si>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</si>
  <si>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</si>
  <si>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</si>
  <si>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</si>
  <si>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</si>
  <si>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</si>
  <si>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</si>
  <si>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</si>
  <si>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</si>
  <si>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</si>
  <si>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</si>
  <si>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</si>
  <si>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</si>
  <si>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</si>
  <si>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</si>
  <si>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</si>
  <si>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</si>
  <si>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</si>
  <si>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</si>
  <si>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</si>
  <si>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</si>
  <si>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</si>
  <si>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</si>
  <si>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</si>
  <si>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</si>
  <si>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</si>
  <si>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</si>
  <si>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</si>
  <si>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</si>
  <si>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</si>
  <si>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</si>
  <si>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</si>
  <si>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</si>
  <si>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</si>
  <si>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</si>
  <si>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</si>
  <si>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</si>
  <si>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</si>
  <si>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</si>
  <si>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</si>
  <si>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</si>
  <si>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</si>
  <si>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</si>
  <si>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</si>
  <si>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</si>
  <si>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</si>
  <si>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</si>
  <si>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</si>
  <si>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</si>
  <si>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</si>
  <si>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</si>
  <si>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</si>
  <si>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</si>
  <si>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</si>
  <si>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</si>
  <si>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</si>
  <si>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</si>
  <si>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</si>
  <si>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</si>
  <si>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</si>
  <si>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</si>
  <si>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</si>
  <si>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</si>
  <si>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</si>
  <si>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</si>
  <si>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</si>
  <si>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</si>
  <si>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</si>
  <si>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</si>
  <si>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</si>
  <si>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</si>
  <si>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</si>
  <si>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</si>
  <si>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</si>
  <si>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</si>
  <si>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</si>
  <si>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</si>
  <si>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</si>
  <si>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</si>
  <si>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</si>
  <si>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</si>
  <si>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</si>
  <si>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</si>
  <si>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</si>
  <si>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</si>
  <si>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</si>
  <si>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</si>
  <si>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</si>
  <si>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</si>
  <si>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</si>
  <si>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</si>
  <si>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</si>
  <si>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</si>
  <si>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</si>
  <si>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</si>
  <si>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</si>
  <si>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</si>
  <si>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</si>
  <si>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</si>
  <si>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</si>
  <si>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</si>
  <si>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</si>
  <si>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</si>
  <si>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</si>
  <si>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</si>
  <si>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</si>
  <si>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</si>
  <si>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</si>
  <si>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</si>
  <si>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</si>
  <si>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</si>
  <si>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</si>
  <si>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</si>
  <si>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</si>
  <si>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</si>
  <si>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</si>
  <si>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</si>
  <si>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</si>
  <si>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</si>
  <si>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</si>
  <si>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</si>
  <si>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</si>
  <si>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</si>
  <si>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</si>
  <si>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</si>
  <si>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</si>
  <si>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</si>
  <si>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</si>
  <si>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</si>
  <si>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</si>
  <si>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</si>
  <si>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</si>
  <si>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</si>
  <si>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</si>
  <si>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</si>
  <si>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</si>
  <si>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</si>
  <si>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</si>
  <si>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</si>
  <si>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</si>
  <si>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</si>
  <si>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</si>
  <si>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</si>
  <si>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</si>
  <si>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</si>
  <si>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</si>
  <si>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</si>
  <si>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</si>
  <si>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</si>
  <si>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</si>
  <si>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</si>
  <si>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</si>
  <si>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</si>
  <si>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</si>
  <si>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</si>
  <si>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</si>
  <si>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</si>
  <si>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</si>
  <si>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</si>
  <si>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</si>
  <si>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</si>
  <si>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</si>
  <si>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</si>
  <si>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</si>
  <si>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</si>
  <si>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</si>
  <si>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</si>
  <si>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</si>
  <si>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</si>
  <si>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</si>
  <si>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</si>
  <si>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</si>
  <si>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</si>
  <si>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</si>
  <si>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</si>
  <si>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</si>
  <si>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</si>
  <si>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</si>
  <si>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</si>
  <si>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</si>
  <si>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</si>
  <si>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</si>
  <si>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</si>
  <si>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</si>
  <si>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</si>
  <si>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</si>
  <si>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</si>
  <si>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</si>
  <si>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</si>
  <si>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</si>
  <si>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</si>
  <si>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</si>
  <si>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</si>
  <si>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</si>
  <si>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</si>
  <si>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</si>
  <si>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</si>
  <si>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</si>
  <si>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</si>
  <si>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</si>
  <si>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</si>
  <si>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</si>
  <si>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</si>
  <si>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</si>
  <si>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</si>
  <si>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</si>
  <si>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</si>
  <si>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</si>
  <si>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</si>
  <si>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</si>
  <si>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</si>
  <si>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</si>
  <si>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</si>
  <si>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</si>
  <si>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</si>
  <si>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</si>
  <si>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</si>
  <si>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</si>
  <si>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</si>
  <si>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</si>
  <si>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</si>
  <si>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</si>
  <si>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</si>
  <si>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</si>
  <si>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</si>
  <si>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</si>
  <si>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</si>
  <si>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</si>
  <si>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</si>
  <si>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</si>
  <si>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</si>
  <si>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</si>
  <si>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</si>
  <si>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</si>
  <si>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</si>
  <si>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</si>
  <si>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</si>
  <si>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</si>
  <si>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</si>
  <si>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</si>
  <si>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</si>
  <si>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</si>
  <si>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</si>
  <si>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</si>
  <si>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</si>
  <si>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</si>
  <si>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</si>
  <si>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</si>
  <si>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</si>
  <si>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</si>
  <si>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</si>
  <si>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</si>
  <si>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</si>
  <si>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</si>
  <si>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</si>
  <si>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</si>
  <si>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</si>
  <si>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</si>
  <si>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</si>
  <si>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</si>
  <si>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</si>
  <si>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</si>
  <si>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</si>
  <si>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</si>
  <si>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</si>
  <si>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</si>
  <si>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</si>
  <si>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</si>
  <si>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</si>
  <si>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</si>
  <si>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</si>
  <si>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</si>
  <si>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</si>
  <si>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</si>
  <si>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</si>
  <si>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</si>
  <si>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</si>
  <si>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</si>
  <si>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</si>
  <si>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</si>
  <si>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</si>
  <si>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</si>
  <si>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</si>
  <si>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</si>
  <si>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</si>
  <si>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</si>
  <si>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</si>
  <si>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</si>
  <si>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</si>
  <si>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</si>
  <si>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</si>
  <si>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</si>
  <si>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</si>
  <si>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</si>
  <si>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</si>
  <si>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</si>
  <si>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</si>
  <si>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</si>
  <si>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</si>
  <si>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</si>
  <si>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</si>
  <si>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</si>
  <si>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</si>
  <si>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</si>
  <si>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</si>
  <si>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</si>
  <si>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</si>
  <si>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</si>
  <si>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</si>
  <si>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</si>
  <si>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</si>
  <si>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</si>
  <si>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</si>
  <si>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</si>
  <si>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</si>
  <si>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</si>
  <si>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</si>
  <si>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</si>
  <si>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</si>
  <si>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</si>
  <si>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</si>
  <si>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</si>
  <si>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</si>
  <si>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</si>
  <si>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</si>
  <si>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</si>
  <si>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</si>
  <si>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</si>
  <si>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</si>
  <si>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</si>
  <si>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</si>
  <si>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</si>
  <si>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</si>
  <si>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</si>
  <si>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</si>
  <si>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</si>
  <si>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</si>
  <si>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</si>
  <si>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</si>
  <si>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</si>
  <si>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</si>
  <si>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</si>
  <si>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</si>
  <si>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</si>
  <si>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</si>
  <si>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</si>
  <si>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</si>
  <si>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</si>
  <si>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</si>
  <si>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</si>
  <si>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</si>
  <si>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</si>
  <si>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</si>
  <si>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</si>
  <si>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</si>
  <si>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</si>
  <si>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</si>
  <si>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</si>
  <si>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</si>
  <si>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</si>
  <si>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</si>
  <si>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</si>
  <si>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</si>
  <si>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</si>
  <si>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</si>
  <si>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</si>
  <si>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</si>
  <si>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</si>
  <si>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</si>
  <si>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</si>
  <si>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</si>
  <si>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</si>
  <si>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</si>
  <si>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</si>
  <si>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</si>
  <si>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</si>
  <si>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</si>
  <si>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</si>
  <si>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</si>
  <si>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</si>
  <si>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</si>
  <si>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</si>
  <si>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</si>
  <si>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</si>
  <si>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</si>
  <si>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</si>
  <si>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</si>
  <si>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</si>
  <si>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</si>
  <si>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</si>
  <si>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</si>
  <si>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</si>
  <si>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</si>
  <si>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</si>
  <si>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</si>
  <si>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</si>
  <si>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</si>
  <si>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</si>
  <si>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</si>
  <si>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</si>
  <si>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</si>
  <si>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</si>
  <si>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</si>
  <si>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</si>
  <si>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</si>
  <si>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</si>
  <si>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</si>
  <si>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</si>
  <si>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</si>
  <si>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</si>
  <si>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</si>
  <si>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</si>
  <si>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</si>
  <si>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</si>
  <si>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</si>
  <si>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</si>
  <si>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</si>
  <si>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</si>
  <si>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</si>
  <si>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</si>
  <si>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</si>
  <si>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</si>
  <si>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</si>
  <si>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</si>
  <si>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</si>
  <si>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</si>
  <si>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</si>
  <si>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</si>
  <si>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</si>
  <si>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</si>
  <si>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</si>
  <si>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</si>
  <si>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</si>
  <si>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</si>
  <si>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</si>
  <si>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</si>
  <si>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</si>
  <si>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</si>
  <si>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</si>
  <si>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</si>
  <si>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</si>
  <si>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</si>
  <si>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</si>
  <si>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</si>
  <si>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</si>
  <si>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</si>
  <si>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</si>
  <si>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</si>
  <si>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</si>
  <si>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</si>
  <si>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</si>
  <si>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</si>
  <si>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</si>
  <si>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</si>
  <si>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</si>
  <si>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</si>
  <si>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</si>
  <si>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</si>
  <si>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</si>
  <si>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</si>
  <si>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</si>
  <si>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</si>
  <si>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</si>
  <si>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</si>
  <si>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</si>
  <si>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</si>
  <si>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</si>
  <si>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</si>
  <si>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</si>
  <si>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</si>
  <si>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</si>
  <si>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</si>
  <si>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</si>
  <si>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</si>
  <si>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</si>
  <si>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</si>
  <si>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</si>
  <si>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</si>
  <si>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</si>
  <si>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</si>
  <si>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</si>
  <si>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</si>
  <si>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</si>
  <si>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</si>
  <si>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</si>
  <si>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</si>
  <si>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</si>
  <si>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</si>
  <si>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</si>
  <si>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</si>
  <si>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</si>
  <si>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</si>
  <si>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</si>
  <si>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</si>
  <si>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</si>
  <si>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</si>
  <si>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</si>
  <si>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</si>
  <si>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</si>
  <si>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</si>
  <si>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</si>
  <si>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</si>
  <si>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</si>
  <si>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</si>
  <si>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</si>
  <si>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</si>
  <si>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</si>
  <si>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</si>
  <si>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</si>
  <si>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</si>
  <si>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</si>
  <si>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</si>
  <si>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</si>
  <si>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</si>
  <si>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</si>
  <si>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</si>
  <si>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</si>
  <si>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</si>
  <si>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</si>
  <si>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</si>
  <si>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</si>
  <si>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</si>
  <si>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</si>
  <si>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</si>
  <si>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</si>
  <si>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</si>
  <si>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</si>
  <si>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</si>
  <si>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</si>
  <si>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</si>
  <si>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</si>
  <si>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</si>
  <si>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</si>
  <si>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</si>
  <si>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</si>
  <si>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</si>
  <si>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</si>
  <si>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</si>
  <si>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</si>
  <si>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</si>
  <si>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</si>
  <si>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</si>
  <si>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</si>
  <si>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</si>
  <si>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</si>
  <si>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</si>
  <si>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</si>
  <si>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</si>
  <si>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</si>
  <si>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</si>
  <si>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</si>
  <si>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</si>
  <si>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</si>
  <si>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</si>
  <si>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</si>
  <si>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</si>
  <si>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</si>
  <si>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</si>
  <si>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</si>
  <si>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</si>
  <si>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</si>
  <si>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</si>
  <si>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</si>
  <si>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</si>
  <si>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</si>
  <si>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</si>
  <si>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</si>
  <si>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</si>
  <si>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</si>
  <si>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</si>
  <si>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</si>
  <si>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</si>
  <si>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</si>
  <si>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</si>
  <si>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</si>
  <si>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</si>
  <si>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</si>
  <si>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</si>
  <si>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</si>
  <si>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</si>
  <si>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</si>
  <si>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</si>
  <si>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</si>
  <si>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</si>
  <si>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</si>
  <si>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</si>
  <si>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</si>
  <si>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</si>
  <si>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</si>
  <si>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</si>
  <si>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</si>
  <si>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</si>
  <si>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</si>
  <si>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</si>
  <si>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</si>
  <si>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</si>
  <si>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</si>
  <si>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</si>
  <si>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</si>
  <si>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</si>
  <si>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</si>
  <si>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</si>
  <si>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</si>
  <si>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</si>
  <si>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</si>
  <si>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</si>
  <si>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</si>
  <si>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</si>
  <si>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</si>
  <si>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</si>
  <si>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</si>
  <si>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</si>
  <si>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</si>
  <si>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</si>
  <si>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</si>
  <si>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</si>
  <si>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</si>
  <si>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</si>
  <si>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</si>
  <si>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</si>
  <si>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</si>
  <si>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</si>
  <si>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</si>
  <si>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</si>
  <si>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</si>
  <si>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</si>
  <si>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</si>
  <si>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</si>
  <si>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</si>
  <si>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</si>
  <si>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</si>
  <si>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</si>
  <si>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</si>
  <si>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</si>
  <si>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</si>
  <si>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</si>
  <si>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</si>
  <si>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</si>
  <si>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</si>
  <si>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</si>
  <si>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</si>
  <si>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</si>
  <si>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</si>
  <si>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</si>
  <si>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</si>
  <si>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</si>
  <si>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</si>
  <si>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</si>
  <si>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</si>
  <si>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</si>
  <si>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</si>
  <si>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</si>
  <si>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</si>
  <si>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</si>
  <si>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</si>
  <si>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</si>
  <si>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</si>
  <si>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</si>
  <si>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</si>
  <si>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</si>
  <si>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</si>
  <si>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</si>
  <si>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</si>
  <si>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</si>
  <si>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</si>
  <si>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</si>
  <si>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</si>
  <si>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</si>
  <si>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</si>
  <si>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</si>
  <si>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</si>
  <si>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</si>
  <si>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</si>
  <si>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</si>
  <si>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</si>
  <si>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</si>
  <si>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</si>
  <si>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</si>
  <si>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</si>
  <si>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</si>
  <si>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</si>
  <si>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</si>
  <si>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</si>
  <si>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</si>
  <si>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</si>
  <si>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</si>
  <si>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</si>
  <si>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</si>
  <si>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</si>
  <si>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</si>
  <si>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</si>
  <si>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</si>
  <si>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</si>
  <si>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</si>
  <si>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</si>
  <si>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</si>
  <si>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</si>
  <si>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</si>
  <si>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</si>
  <si>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</si>
  <si>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</si>
  <si>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</si>
  <si>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</si>
  <si>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</si>
  <si>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</si>
  <si>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</si>
  <si>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</si>
  <si>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</si>
  <si>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</si>
  <si>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</si>
  <si>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</si>
  <si>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</si>
  <si>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</si>
  <si>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</si>
  <si>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</si>
  <si>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</si>
  <si>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</si>
  <si>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</si>
  <si>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</si>
  <si>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</si>
  <si>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</si>
  <si>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</si>
  <si>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</si>
  <si>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</si>
  <si>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</si>
  <si>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</si>
  <si>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</si>
  <si>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</si>
  <si>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</si>
  <si>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</si>
  <si>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</si>
  <si>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</si>
  <si>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</si>
  <si>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</si>
  <si>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</si>
  <si>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</si>
  <si>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</si>
  <si>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</si>
  <si>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</si>
  <si>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</si>
  <si>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</si>
  <si>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</si>
  <si>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</si>
  <si>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</si>
  <si>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</si>
  <si>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</si>
  <si>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</si>
  <si>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</si>
  <si>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</si>
  <si>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</si>
  <si>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</si>
  <si>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</si>
  <si>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</si>
  <si>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</si>
  <si>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</si>
  <si>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</si>
  <si>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</si>
  <si>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</si>
  <si>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</si>
  <si>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</si>
  <si>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</si>
  <si>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</si>
  <si>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</si>
  <si>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</si>
  <si>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</si>
  <si>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</si>
  <si>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</si>
  <si>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</si>
  <si>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</si>
  <si>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</si>
  <si>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</si>
  <si>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</si>
  <si>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</si>
  <si>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</si>
  <si>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</si>
  <si>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</si>
  <si>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</si>
  <si>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</si>
  <si>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</si>
  <si>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</si>
  <si>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</si>
  <si>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</si>
  <si>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</si>
  <si>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</si>
  <si>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</si>
  <si>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</si>
  <si>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</si>
  <si>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</si>
  <si>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</si>
  <si>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</si>
  <si>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</si>
  <si>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</si>
  <si>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</si>
  <si>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</si>
  <si>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</si>
  <si>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</si>
  <si>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</si>
  <si>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</si>
  <si>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</si>
  <si>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</si>
  <si>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</si>
  <si>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</si>
  <si>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</si>
  <si>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</si>
  <si>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</si>
  <si>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</si>
  <si>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</si>
  <si>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</si>
  <si>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</si>
  <si>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</si>
  <si>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</si>
  <si>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</si>
  <si>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</si>
  <si>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</si>
  <si>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</si>
  <si>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</si>
  <si>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</si>
  <si>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</si>
  <si>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</si>
  <si>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</si>
  <si>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</si>
  <si>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</si>
  <si>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</si>
  <si>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</si>
  <si>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</si>
  <si>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</si>
  <si>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</si>
  <si>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</si>
  <si>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</si>
  <si>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</si>
  <si>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</si>
  <si>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</si>
  <si>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</si>
  <si>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</si>
  <si>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</si>
  <si>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</si>
  <si>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</si>
  <si>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</si>
  <si>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</si>
  <si>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</si>
  <si>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</si>
  <si>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</si>
  <si>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</si>
  <si>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</si>
  <si>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</si>
  <si>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</si>
  <si>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</si>
  <si>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</si>
  <si>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</si>
  <si>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</si>
  <si>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</si>
  <si>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</si>
  <si>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</si>
  <si>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</si>
  <si>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</si>
  <si>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</si>
  <si>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</si>
  <si>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</si>
  <si>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</si>
  <si>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</si>
  <si>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</si>
  <si>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</si>
  <si>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</si>
  <si>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</si>
  <si>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</si>
  <si>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</si>
  <si>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</si>
  <si>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</si>
  <si>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</si>
  <si>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</si>
  <si>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</si>
  <si>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</si>
  <si>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</si>
  <si>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</si>
  <si>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</si>
  <si>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</si>
  <si>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</si>
  <si>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</si>
  <si>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</si>
  <si>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</si>
  <si>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</si>
  <si>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</si>
  <si>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</si>
  <si>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</si>
  <si>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</si>
  <si>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</si>
  <si>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</si>
  <si>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</si>
  <si>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</si>
  <si>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</si>
  <si>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</si>
  <si>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</si>
  <si>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</si>
  <si>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</si>
  <si>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</si>
  <si>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</si>
  <si>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</si>
  <si>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</si>
  <si>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</si>
  <si>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</si>
  <si>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</si>
  <si>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</si>
  <si>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</si>
  <si>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</si>
  <si>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</si>
  <si>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</si>
  <si>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</si>
  <si>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</si>
  <si>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</si>
  <si>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</si>
  <si>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</si>
  <si>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</si>
  <si>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</si>
  <si>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</si>
  <si>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</si>
  <si>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</si>
  <si>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</si>
  <si>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</si>
  <si>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</si>
  <si>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</si>
  <si>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</si>
  <si>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</si>
  <si>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</si>
  <si>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</si>
  <si>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</si>
  <si>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</si>
  <si>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</si>
  <si>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</si>
  <si>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</si>
  <si>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</si>
  <si>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</si>
  <si>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</si>
  <si>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</si>
  <si>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</si>
  <si>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</si>
  <si>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</si>
  <si>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</si>
  <si>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</si>
  <si>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</si>
  <si>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</si>
  <si>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</si>
  <si>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</si>
  <si>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</si>
  <si>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</si>
  <si>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</si>
  <si>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</si>
  <si>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</si>
  <si>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</si>
  <si>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</si>
  <si>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</si>
  <si>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</si>
  <si>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</si>
  <si>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</si>
  <si>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</si>
  <si>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</si>
  <si>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</si>
  <si>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</si>
  <si>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</si>
  <si>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</si>
  <si>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</si>
  <si>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</si>
  <si>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</si>
  <si>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</si>
  <si>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</si>
  <si>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</si>
  <si>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</si>
  <si>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</si>
  <si>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</si>
  <si>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</si>
  <si>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</si>
  <si>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</si>
  <si>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</si>
  <si>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</si>
  <si>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</si>
  <si>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</si>
  <si>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</si>
  <si>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</si>
  <si>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</si>
  <si>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</si>
  <si>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</si>
  <si>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</si>
  <si>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</si>
  <si>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</si>
  <si>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</si>
  <si>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</si>
  <si>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</si>
  <si>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</si>
  <si>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</si>
  <si>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</si>
  <si>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</si>
  <si>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</si>
  <si>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</si>
  <si>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</si>
  <si>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</si>
  <si>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</si>
  <si>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</si>
  <si>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</si>
  <si>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</si>
  <si>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</si>
  <si>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</si>
  <si>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</si>
  <si>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</si>
  <si>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</si>
  <si>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</si>
  <si>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</si>
  <si>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</si>
  <si>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</si>
  <si>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</si>
  <si>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</si>
  <si>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</si>
  <si>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</si>
  <si>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</si>
  <si>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</si>
  <si>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</si>
  <si>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</si>
  <si>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</si>
  <si>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</si>
  <si>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</si>
  <si>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</si>
  <si>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</si>
  <si>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</si>
  <si>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</si>
  <si>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</si>
  <si>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</si>
  <si>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</si>
  <si>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</si>
  <si>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</si>
  <si>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</si>
  <si>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</si>
  <si>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</si>
  <si>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</si>
  <si>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</si>
  <si>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</si>
  <si>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</si>
  <si>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</si>
  <si>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</si>
  <si>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</si>
  <si>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</si>
  <si>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</si>
  <si>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</si>
  <si>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</si>
  <si>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</si>
  <si>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</si>
  <si>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</si>
  <si>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</si>
  <si>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</si>
  <si>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</si>
  <si>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</si>
  <si>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</si>
  <si>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</si>
  <si>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</si>
  <si>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</si>
  <si>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</si>
  <si>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</si>
  <si>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</si>
  <si>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</si>
  <si>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</si>
  <si>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</si>
  <si>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</si>
  <si>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</si>
  <si>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</si>
  <si>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</si>
  <si>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</si>
  <si>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</si>
  <si>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</si>
  <si>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</si>
  <si>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</si>
  <si>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</si>
  <si>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</si>
  <si>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</si>
  <si>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</si>
  <si>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</si>
  <si>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</si>
  <si>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</si>
  <si>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</si>
  <si>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</si>
  <si>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</si>
  <si>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</si>
  <si>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</si>
  <si>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</si>
  <si>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</si>
  <si>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</si>
  <si>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</si>
  <si>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</si>
  <si>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</si>
  <si>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</si>
  <si>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</si>
  <si>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</si>
  <si>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</si>
  <si>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</si>
  <si>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</si>
  <si>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</si>
  <si>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</si>
  <si>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</si>
  <si>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</si>
  <si>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</si>
  <si>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</si>
  <si>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</si>
  <si>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</si>
  <si>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</si>
  <si>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</si>
  <si>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</si>
  <si>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</si>
  <si>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</si>
  <si>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</si>
  <si>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</si>
  <si>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</si>
  <si>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</si>
  <si>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</si>
  <si>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</si>
  <si>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</si>
  <si>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</si>
  <si>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</si>
  <si>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</si>
  <si>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</si>
  <si>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</si>
  <si>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</si>
  <si>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</si>
  <si>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</si>
  <si>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</si>
  <si>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</si>
  <si>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</si>
  <si>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</si>
  <si>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</si>
  <si>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</si>
  <si>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</si>
  <si>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</si>
  <si>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</si>
  <si>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</si>
  <si>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</si>
  <si>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</si>
  <si>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</si>
  <si>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</si>
  <si>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</si>
  <si>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</si>
  <si>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</si>
  <si>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</si>
  <si>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</si>
  <si>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</si>
  <si>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</si>
  <si>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</si>
  <si>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</si>
  <si>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</si>
  <si>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</si>
  <si>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</si>
  <si>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</si>
  <si>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</si>
  <si>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</si>
  <si>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</si>
  <si>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</si>
  <si>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</si>
  <si>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</si>
  <si>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</si>
  <si>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</si>
  <si>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</si>
  <si>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</si>
  <si>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</si>
  <si>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</si>
  <si>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</si>
  <si>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</si>
  <si>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</si>
  <si>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</si>
  <si>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</si>
  <si>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</si>
  <si>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</si>
  <si>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</si>
  <si>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</si>
  <si>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</si>
  <si>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</si>
  <si>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</si>
  <si>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</si>
  <si>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</si>
  <si>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</si>
  <si>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</si>
  <si>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</si>
  <si>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</si>
  <si>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</si>
  <si>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</si>
  <si>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</si>
  <si>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</si>
  <si>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</si>
  <si>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</si>
  <si>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</si>
  <si>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</si>
  <si>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</si>
  <si>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</si>
  <si>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</si>
  <si>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</si>
  <si>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</si>
  <si>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</si>
  <si>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</si>
  <si>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</si>
  <si>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</si>
  <si>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</si>
  <si>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</si>
  <si>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</si>
  <si>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</si>
  <si>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</si>
  <si>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</si>
  <si>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</si>
  <si>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</si>
  <si>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</si>
  <si>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</si>
  <si>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</si>
  <si>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</si>
  <si>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</si>
  <si>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</si>
  <si>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</si>
  <si>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</si>
  <si>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</si>
  <si>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</si>
  <si>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</si>
  <si>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</si>
  <si>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</si>
  <si>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</si>
  <si>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</si>
  <si>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</si>
  <si>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</si>
  <si>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</si>
  <si>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</si>
  <si>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</si>
  <si>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</si>
  <si>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</si>
  <si>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</si>
  <si>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</si>
  <si>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</si>
  <si>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</si>
  <si>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</si>
  <si>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</si>
  <si>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</si>
  <si>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</si>
  <si>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</si>
  <si>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</si>
  <si>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</si>
  <si>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</si>
  <si>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</si>
  <si>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</si>
  <si>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</si>
  <si>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</si>
  <si>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</si>
  <si>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</si>
  <si>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</si>
  <si>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</si>
  <si>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</si>
  <si>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</si>
  <si>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</si>
  <si>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</si>
  <si>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</si>
  <si>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</si>
  <si>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</si>
  <si>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</si>
  <si>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</si>
  <si>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</si>
  <si>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</si>
  <si>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</si>
  <si>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</si>
  <si>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</si>
  <si>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</si>
  <si>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</si>
  <si>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</si>
  <si>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</si>
  <si>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</si>
  <si>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</si>
  <si>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</si>
  <si>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</si>
  <si>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</si>
  <si>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</si>
  <si>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</si>
  <si>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</si>
  <si>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</si>
  <si>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</si>
  <si>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</si>
  <si>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</si>
  <si>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</si>
  <si>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</si>
  <si>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</si>
  <si>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</si>
  <si>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</si>
  <si>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</si>
  <si>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</si>
  <si>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</si>
  <si>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</si>
  <si>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</si>
  <si>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</si>
  <si>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</si>
  <si>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</si>
  <si>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</si>
  <si>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</si>
  <si>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</si>
  <si>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</si>
  <si>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</si>
  <si>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</si>
  <si>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</si>
  <si>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</si>
  <si>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</si>
  <si>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</si>
  <si>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</si>
  <si>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</si>
  <si>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</si>
  <si>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</si>
  <si>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</si>
  <si>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</si>
  <si>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</si>
  <si>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</si>
  <si>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</si>
  <si>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</si>
  <si>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</si>
  <si>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</si>
  <si>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</si>
  <si>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</si>
  <si>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</si>
  <si>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</si>
  <si>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</si>
  <si>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</si>
  <si>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</si>
  <si>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</si>
  <si>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</si>
  <si>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</si>
  <si>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</si>
  <si>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</si>
  <si>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</si>
  <si>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</si>
  <si>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</si>
  <si>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</si>
  <si>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</si>
  <si>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</si>
  <si>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</si>
  <si>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</si>
  <si>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</si>
  <si>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</si>
  <si>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</si>
  <si>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</si>
  <si>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</si>
  <si>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</si>
  <si>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</si>
  <si>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</si>
  <si>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</si>
  <si>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</si>
  <si>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</si>
  <si>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</si>
  <si>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</si>
  <si>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</si>
  <si>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</si>
  <si>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</si>
  <si>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</si>
  <si>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</si>
  <si>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</si>
  <si>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</si>
  <si>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</si>
  <si>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</si>
  <si>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</si>
  <si>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</si>
  <si>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</si>
  <si>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</si>
  <si>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</si>
  <si>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</si>
  <si>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</si>
  <si>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</si>
  <si>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</si>
  <si>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</si>
  <si>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</si>
  <si>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</si>
  <si>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</si>
  <si>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</si>
  <si>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</si>
  <si>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</si>
  <si>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</si>
  <si>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</si>
  <si>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</si>
  <si>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</si>
  <si>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</si>
  <si>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</si>
  <si>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</si>
  <si>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</si>
  <si>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</si>
  <si>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</si>
  <si>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</si>
  <si>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</si>
  <si>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</si>
  <si>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</si>
  <si>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</si>
  <si>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</si>
  <si>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</si>
  <si>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</si>
  <si>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</si>
  <si>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</si>
  <si>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</si>
  <si>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</si>
  <si>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</si>
  <si>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</si>
  <si>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</si>
  <si>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</si>
  <si>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</si>
  <si>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</si>
  <si>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</si>
  <si>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</si>
  <si>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</si>
  <si>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</si>
  <si>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</si>
  <si>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</si>
  <si>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</si>
  <si>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</si>
  <si>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</si>
  <si>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</si>
  <si>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</si>
  <si>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</si>
  <si>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</si>
  <si>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</si>
  <si>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</si>
  <si>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</si>
  <si>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</si>
  <si>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</si>
  <si>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</si>
  <si>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</si>
  <si>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</si>
  <si>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</si>
  <si>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</si>
  <si>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</si>
  <si>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</si>
  <si>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</si>
  <si>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</si>
  <si>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</si>
  <si>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</si>
  <si>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</si>
  <si>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</si>
  <si>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</si>
  <si>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</si>
  <si>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</si>
  <si>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</si>
  <si>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</si>
  <si>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</si>
  <si>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</si>
  <si>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</si>
  <si>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</si>
  <si>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</si>
  <si>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</si>
  <si>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</si>
  <si>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</si>
  <si>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</si>
  <si>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</si>
  <si>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</si>
  <si>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</si>
  <si>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</si>
  <si>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</si>
  <si>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</si>
  <si>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</si>
  <si>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</si>
  <si>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</si>
  <si>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</si>
  <si>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</si>
  <si>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</si>
  <si>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</si>
  <si>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</si>
  <si>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</si>
  <si>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</si>
  <si>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</si>
  <si>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</si>
  <si>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</si>
  <si>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</si>
  <si>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</si>
  <si>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</si>
  <si>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</si>
  <si>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</si>
  <si>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</si>
  <si>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</si>
  <si>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</si>
  <si>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</si>
  <si>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</si>
  <si>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</si>
  <si>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</si>
  <si>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</si>
  <si>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</si>
  <si>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</si>
  <si>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</si>
  <si>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</si>
  <si>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</si>
  <si>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</si>
  <si>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</si>
  <si>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</si>
  <si>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</si>
  <si>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</si>
  <si>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</si>
  <si>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</si>
  <si>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</si>
  <si>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</si>
  <si>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</si>
  <si>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</si>
  <si>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</si>
  <si>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</si>
  <si>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</si>
  <si>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</si>
  <si>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</si>
  <si>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</si>
  <si>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</si>
  <si>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</si>
  <si>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</si>
  <si>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</si>
  <si>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</si>
  <si>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</si>
  <si>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</si>
  <si>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</si>
  <si>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</si>
  <si>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</si>
  <si>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</si>
  <si>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</si>
  <si>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</si>
  <si>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</si>
  <si>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</si>
  <si>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</si>
  <si>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</si>
  <si>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</si>
  <si>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</si>
  <si>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</si>
  <si>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</si>
  <si>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</si>
  <si>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</si>
  <si>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</si>
  <si>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</si>
  <si>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</si>
  <si>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</si>
  <si>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</si>
  <si>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</si>
  <si>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</si>
  <si>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</si>
  <si>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</si>
  <si>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</si>
  <si>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</si>
  <si>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</si>
  <si>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</si>
  <si>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</si>
  <si>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</si>
  <si>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</si>
  <si>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</si>
  <si>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</si>
  <si>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</si>
  <si>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</si>
  <si>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</si>
  <si>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</si>
  <si>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</si>
  <si>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</si>
  <si>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</si>
  <si>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</si>
  <si>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</si>
  <si>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</si>
  <si>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</si>
  <si>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</si>
  <si>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</si>
  <si>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</si>
  <si>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</si>
  <si>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</si>
  <si>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</si>
  <si>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</si>
  <si>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</si>
  <si>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</si>
  <si>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</si>
  <si>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</si>
  <si>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</si>
  <si>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</si>
  <si>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</si>
  <si>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</si>
  <si>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</si>
  <si>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</si>
  <si>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</si>
  <si>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</si>
  <si>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</si>
  <si>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</si>
  <si>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</si>
  <si>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</si>
  <si>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</si>
  <si>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</si>
  <si>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</si>
  <si>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</si>
  <si>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</si>
  <si>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</si>
  <si>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</si>
  <si>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</si>
  <si>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</si>
  <si>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</si>
  <si>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</si>
  <si>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</si>
  <si>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</si>
  <si>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</si>
  <si>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</si>
  <si>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</si>
  <si>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</si>
  <si>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</si>
  <si>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</si>
  <si>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</si>
  <si>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</si>
  <si>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</si>
  <si>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</si>
  <si>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</si>
  <si>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</si>
  <si>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</si>
  <si>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</si>
  <si>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</si>
  <si>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</si>
  <si>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</si>
  <si>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</si>
  <si>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</si>
  <si>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</si>
  <si>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</si>
  <si>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</si>
  <si>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</si>
  <si>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</si>
  <si>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</si>
  <si>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</si>
  <si>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</si>
  <si>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</si>
  <si>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</si>
  <si>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</si>
  <si>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</si>
  <si>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</si>
  <si>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</si>
  <si>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</si>
  <si>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</si>
  <si>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</si>
  <si>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</si>
  <si>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</si>
  <si>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</si>
  <si>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</si>
  <si>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</si>
  <si>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</si>
  <si>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</si>
  <si>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</si>
  <si>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</si>
  <si>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</si>
  <si>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</si>
  <si>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</si>
  <si>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</si>
  <si>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</si>
  <si>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</si>
  <si>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</si>
  <si>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</si>
  <si>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</si>
  <si>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</si>
  <si>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</si>
  <si>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</si>
  <si>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</si>
  <si>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</si>
  <si>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</si>
  <si>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</si>
  <si>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</si>
  <si>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</si>
  <si>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</si>
  <si>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</si>
  <si>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</si>
  <si>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</si>
  <si>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</si>
  <si>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</si>
  <si>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</si>
  <si>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</si>
  <si>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</si>
  <si>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</si>
  <si>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</si>
  <si>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</si>
  <si>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</si>
  <si>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</si>
  <si>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</si>
  <si>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</si>
  <si>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</si>
  <si>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</si>
  <si>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</si>
  <si>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</si>
  <si>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</si>
  <si>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</si>
  <si>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</si>
  <si>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</si>
  <si>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</si>
  <si>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</si>
  <si>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</si>
  <si>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</si>
  <si>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</si>
  <si>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</si>
  <si>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</si>
  <si>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</si>
  <si>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</si>
  <si>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</si>
  <si>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</si>
  <si>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</si>
  <si>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</si>
  <si>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</si>
  <si>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</si>
  <si>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</si>
  <si>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</si>
  <si>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</si>
  <si>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</si>
  <si>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</si>
  <si>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</si>
  <si>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</si>
  <si>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</si>
  <si>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</si>
  <si>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</si>
  <si>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</si>
  <si>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</si>
  <si>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</si>
  <si>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</si>
  <si>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</si>
  <si>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</si>
  <si>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</si>
  <si>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</si>
  <si>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</si>
  <si>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</si>
  <si>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</si>
  <si>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</si>
  <si>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</si>
  <si>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</si>
  <si>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</si>
  <si>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</si>
  <si>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</si>
  <si>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</si>
  <si>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</si>
  <si>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</si>
  <si>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</si>
  <si>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</si>
  <si>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</si>
  <si>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</si>
  <si>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</si>
  <si>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</si>
  <si>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</si>
  <si>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</si>
  <si>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</si>
  <si>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</si>
  <si>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</si>
  <si>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</si>
  <si>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</si>
  <si>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</si>
  <si>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</si>
  <si>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</si>
  <si>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</si>
  <si>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</si>
  <si>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</si>
  <si>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</si>
  <si>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</si>
  <si>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</si>
  <si>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</si>
  <si>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</si>
  <si>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</si>
  <si>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</si>
  <si>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</si>
  <si>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</si>
  <si>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</si>
  <si>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</si>
  <si>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</si>
  <si>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</si>
  <si>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</si>
  <si>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</si>
  <si>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</si>
  <si>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</si>
  <si>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</si>
  <si>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</si>
  <si>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</si>
  <si>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</si>
  <si>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</si>
  <si>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</si>
  <si>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</si>
  <si>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</si>
  <si>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</si>
  <si>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</si>
  <si>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</si>
  <si>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</si>
  <si>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</si>
  <si>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</si>
  <si>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</si>
  <si>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</si>
  <si>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</si>
  <si>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</si>
  <si>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</si>
  <si>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</si>
  <si>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</si>
  <si>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</si>
  <si>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</si>
  <si>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</si>
  <si>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</si>
  <si>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</si>
  <si>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</si>
  <si>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</si>
  <si>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</si>
  <si>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</si>
  <si>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</si>
  <si>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</si>
  <si>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</si>
  <si>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</si>
  <si>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</si>
  <si>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</si>
  <si>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</si>
  <si>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</si>
  <si>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</si>
  <si>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</si>
  <si>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</si>
  <si>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</si>
  <si>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</si>
  <si>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</si>
  <si>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</si>
  <si>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</si>
  <si>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</si>
  <si>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</si>
  <si>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</si>
  <si>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</si>
  <si>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</si>
  <si>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</si>
  <si>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</si>
  <si>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</si>
  <si>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</si>
  <si>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</si>
  <si>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</si>
  <si>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</si>
  <si>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</si>
  <si>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</si>
  <si>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</si>
  <si>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</si>
  <si>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</si>
  <si>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</si>
  <si>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</si>
  <si>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</si>
  <si>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</si>
  <si>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</si>
  <si>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</si>
  <si>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</si>
  <si>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</si>
  <si>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</si>
  <si>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</si>
  <si>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</si>
  <si>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</si>
  <si>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</si>
  <si>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</si>
  <si>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</si>
  <si>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</si>
  <si>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</si>
  <si>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</si>
  <si>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</si>
  <si>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</si>
  <si>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</si>
  <si>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</si>
  <si>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</si>
  <si>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</si>
  <si>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</si>
  <si>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</si>
  <si>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</si>
  <si>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</si>
  <si>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</si>
  <si>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</si>
  <si>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</si>
  <si>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</si>
  <si>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</si>
  <si>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</si>
  <si>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</si>
  <si>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</si>
  <si>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</si>
  <si>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</si>
  <si>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</si>
  <si>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</si>
  <si>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</si>
  <si>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</si>
  <si>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</si>
  <si>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</si>
  <si>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</si>
  <si>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</si>
  <si>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</si>
  <si>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</si>
  <si>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</si>
  <si>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</si>
  <si>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</si>
  <si>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</si>
  <si>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</si>
  <si>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</si>
  <si>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</si>
  <si>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</si>
  <si>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</si>
  <si>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</si>
  <si>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</si>
  <si>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</si>
  <si>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</si>
  <si>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</si>
  <si>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</si>
  <si>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</si>
  <si>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</si>
  <si>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</si>
  <si>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</si>
  <si>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</si>
  <si>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</si>
  <si>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</si>
  <si>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</si>
  <si>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</si>
  <si>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</si>
  <si>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</si>
  <si>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</si>
  <si>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</si>
  <si>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</si>
  <si>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</si>
  <si>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</si>
  <si>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</si>
  <si>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</si>
  <si>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</si>
  <si>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</si>
  <si>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</si>
  <si>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</si>
  <si>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</si>
  <si>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</si>
  <si>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</si>
  <si>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</si>
  <si>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</si>
  <si>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</si>
  <si>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</si>
  <si>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</si>
  <si>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</si>
  <si>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</si>
  <si>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</si>
  <si>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</si>
  <si>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</si>
  <si>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</si>
  <si>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</si>
  <si>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</si>
  <si>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</si>
  <si>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</si>
  <si>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</si>
  <si>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</si>
  <si>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</si>
  <si>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</si>
  <si>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</si>
  <si>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</si>
  <si>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</si>
  <si>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</si>
  <si>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</si>
  <si>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</si>
  <si>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</si>
  <si>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</si>
  <si>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</si>
  <si>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</si>
  <si>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</si>
  <si>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</si>
  <si>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</si>
  <si>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</si>
  <si>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</si>
  <si>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</si>
  <si>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</si>
  <si>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</si>
  <si>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</si>
  <si>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</si>
  <si>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</si>
  <si>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</si>
  <si>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</si>
  <si>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</si>
  <si>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</si>
  <si>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</si>
  <si>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</si>
  <si>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</si>
  <si>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</si>
  <si>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</si>
  <si>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</si>
  <si>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</si>
  <si>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</si>
  <si>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</si>
  <si>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</si>
  <si>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</si>
  <si>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</si>
  <si>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</si>
  <si>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</si>
  <si>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</si>
  <si>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</si>
  <si>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</si>
  <si>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</si>
  <si>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</si>
  <si>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</si>
  <si>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</si>
  <si>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</si>
  <si>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</si>
  <si>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</si>
  <si>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</si>
  <si>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</si>
  <si>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</si>
  <si>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</si>
  <si>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</si>
  <si>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</si>
  <si>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</si>
  <si>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</si>
  <si>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</si>
  <si>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</si>
  <si>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</si>
  <si>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</si>
  <si>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</si>
  <si>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</si>
  <si>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</si>
  <si>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</si>
  <si>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</si>
  <si>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</si>
  <si>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</si>
  <si>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</si>
  <si>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</si>
  <si>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</si>
  <si>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</si>
  <si>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</si>
  <si>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</si>
  <si>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</si>
  <si>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</si>
  <si>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</si>
  <si>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</si>
  <si>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</si>
  <si>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</si>
  <si>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</si>
  <si>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</si>
  <si>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</si>
  <si>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</si>
  <si>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</si>
  <si>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</si>
  <si>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</si>
  <si>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</si>
  <si>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</si>
  <si>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</si>
  <si>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</si>
  <si>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</si>
  <si>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</si>
  <si>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</si>
  <si>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</si>
  <si>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</si>
  <si>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</si>
  <si>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</si>
  <si>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</si>
  <si>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</si>
  <si>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</si>
  <si>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</si>
  <si>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</si>
  <si>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</si>
  <si>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</si>
  <si>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</si>
  <si>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</si>
  <si>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</si>
  <si>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</si>
  <si>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</si>
  <si>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</si>
  <si>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</si>
  <si>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</si>
  <si>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</si>
  <si>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</si>
  <si>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</si>
  <si>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</si>
  <si>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</si>
  <si>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</si>
  <si>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</si>
  <si>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</si>
  <si>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</si>
  <si>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</si>
  <si>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</si>
  <si>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</si>
  <si>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</si>
  <si>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</si>
  <si>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</si>
  <si>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</si>
  <si>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</si>
  <si>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</si>
  <si>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</si>
  <si>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</si>
  <si>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</si>
  <si>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</si>
  <si>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</si>
  <si>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</si>
  <si>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</si>
  <si>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</si>
  <si>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</si>
  <si>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</si>
  <si>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</si>
  <si>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</si>
  <si>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</si>
  <si>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</si>
  <si>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</si>
  <si>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</si>
  <si>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</si>
  <si>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</si>
  <si>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</si>
  <si>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</si>
  <si>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</si>
  <si>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</si>
  <si>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</si>
  <si>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</si>
  <si>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</si>
  <si>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</si>
  <si>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</si>
  <si>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</si>
  <si>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</si>
  <si>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</si>
  <si>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</si>
  <si>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</si>
  <si>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</si>
  <si>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</si>
  <si>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</si>
  <si>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</si>
  <si>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</si>
  <si>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</si>
  <si>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</si>
  <si>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</si>
  <si>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</si>
  <si>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</si>
  <si>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</si>
  <si>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</si>
  <si>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</si>
  <si>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</si>
  <si>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</si>
  <si>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</si>
  <si>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</si>
  <si>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</si>
  <si>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</si>
  <si>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</si>
  <si>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</si>
  <si>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</si>
  <si>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</si>
  <si>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</si>
  <si>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</si>
  <si>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</si>
  <si>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</si>
  <si>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</si>
  <si>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</si>
  <si>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</si>
  <si>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</si>
  <si>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</si>
  <si>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</si>
  <si>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</si>
  <si>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</si>
  <si>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</si>
  <si>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</si>
  <si>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</si>
  <si>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</si>
  <si>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</si>
  <si>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</si>
  <si>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</si>
  <si>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</si>
  <si>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</si>
  <si>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</si>
  <si>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</si>
  <si>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</si>
  <si>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</si>
  <si>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</si>
  <si>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</si>
  <si>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</si>
  <si>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</si>
  <si>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</si>
  <si>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</si>
  <si>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</si>
  <si>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</si>
  <si>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</si>
  <si>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</si>
  <si>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</si>
  <si>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</si>
  <si>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</si>
  <si>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</si>
  <si>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</si>
  <si>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</si>
  <si>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</si>
  <si>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</si>
  <si>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</si>
  <si>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</si>
  <si>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</si>
  <si>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</si>
  <si>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</si>
  <si>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</si>
  <si>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</si>
  <si>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</si>
  <si>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</si>
  <si>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</si>
  <si>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</si>
  <si>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</si>
  <si>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</si>
  <si>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</si>
  <si>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</si>
  <si>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</si>
  <si>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</si>
  <si>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</si>
  <si>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</si>
  <si>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</si>
  <si>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</si>
  <si>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</si>
  <si>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</si>
  <si>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</si>
  <si>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</si>
  <si>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</si>
  <si>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</si>
  <si>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</si>
  <si>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</si>
  <si>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</si>
  <si>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</si>
  <si>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</si>
  <si>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</si>
  <si>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</si>
  <si>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</si>
  <si>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</si>
  <si>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</si>
  <si>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</si>
  <si>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</si>
  <si>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</si>
  <si>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</si>
  <si>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</si>
  <si>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</si>
  <si>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</si>
  <si>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</si>
  <si>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</si>
  <si>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</si>
  <si>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</si>
  <si>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</si>
  <si>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</si>
  <si>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</si>
  <si>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</si>
  <si>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</si>
  <si>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</si>
  <si>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</si>
  <si>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</si>
  <si>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</si>
  <si>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</si>
  <si>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</si>
  <si>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</si>
  <si>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</si>
  <si>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</si>
  <si>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</si>
  <si>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</si>
  <si>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</si>
  <si>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</si>
  <si>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</si>
  <si>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</si>
  <si>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</si>
  <si>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</si>
  <si>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</si>
  <si>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</si>
  <si>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</si>
  <si>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</si>
  <si>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</si>
  <si>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</si>
  <si>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</si>
  <si>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</si>
  <si>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</si>
  <si>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</si>
  <si>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</si>
  <si>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</si>
  <si>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</si>
  <si>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</si>
  <si>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</si>
  <si>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</si>
  <si>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</si>
  <si>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</si>
  <si>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</si>
  <si>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</si>
  <si>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</si>
  <si>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</si>
  <si>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</si>
  <si>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</si>
  <si>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</si>
  <si>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</si>
  <si>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</si>
  <si>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</si>
  <si>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</si>
  <si>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</si>
  <si>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</si>
  <si>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</si>
  <si>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</si>
  <si>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</si>
  <si>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</si>
  <si>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</si>
  <si>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</si>
  <si>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</si>
  <si>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</si>
  <si>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</si>
  <si>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</si>
  <si>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</si>
  <si>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</si>
  <si>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</si>
  <si>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</si>
  <si>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</si>
  <si>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</si>
  <si>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</si>
  <si>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</si>
  <si>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</si>
  <si>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</si>
  <si>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</si>
  <si>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</si>
  <si>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</si>
  <si>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</si>
  <si>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</si>
  <si>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</si>
  <si>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</si>
  <si>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</si>
  <si>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</si>
  <si>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</si>
  <si>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</si>
  <si>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</si>
  <si>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</si>
  <si>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</si>
  <si>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</si>
  <si>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</si>
  <si>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</si>
  <si>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</si>
  <si>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</si>
  <si>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</si>
  <si>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</si>
  <si>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</si>
  <si>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</si>
  <si>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</si>
  <si>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</si>
  <si>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</si>
  <si>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</si>
  <si>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</si>
  <si>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</si>
  <si>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</si>
  <si>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</si>
  <si>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</si>
  <si>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</si>
  <si>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</si>
  <si>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</si>
  <si>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</si>
  <si>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</si>
  <si>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</si>
  <si>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</si>
  <si>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</si>
  <si>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</si>
  <si>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</si>
  <si>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</si>
  <si>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</si>
  <si>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</si>
  <si>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</si>
  <si>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</si>
  <si>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</si>
  <si>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</si>
  <si>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</si>
  <si>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</si>
  <si>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</si>
  <si>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</si>
  <si>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</si>
  <si>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</si>
  <si>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</si>
  <si>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</si>
  <si>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</si>
  <si>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</si>
  <si>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</si>
  <si>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</si>
  <si>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</si>
  <si>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</si>
  <si>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</si>
  <si>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</si>
  <si>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</si>
  <si>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</si>
  <si>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</si>
  <si>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</si>
  <si>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</si>
  <si>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</si>
  <si>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</si>
  <si>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</si>
  <si>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</si>
  <si>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</si>
  <si>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</si>
  <si>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</si>
  <si>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</si>
  <si>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</si>
  <si>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</si>
  <si>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</si>
  <si>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</si>
  <si>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</si>
  <si>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</si>
  <si>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</si>
  <si>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</si>
  <si>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</si>
  <si>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</si>
  <si>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</si>
  <si>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</si>
  <si>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</si>
  <si>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</si>
  <si>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</si>
  <si>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</si>
  <si>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</si>
  <si>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</si>
  <si>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</si>
  <si>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</si>
  <si>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</si>
  <si>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</si>
  <si>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</si>
  <si>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</si>
  <si>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</si>
  <si>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</si>
  <si>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</si>
  <si>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</si>
  <si>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</si>
  <si>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</si>
  <si>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</si>
  <si>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</si>
  <si>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</si>
  <si>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</si>
  <si>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</si>
  <si>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</si>
  <si>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</si>
  <si>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</si>
  <si>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</si>
  <si>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</si>
  <si>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</si>
  <si>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</si>
  <si>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</si>
  <si>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</si>
  <si>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</si>
  <si>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</si>
  <si>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</si>
  <si>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</si>
  <si>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</si>
  <si>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</si>
  <si>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</si>
  <si>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</si>
  <si>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</si>
  <si>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</si>
  <si>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</si>
  <si>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</si>
  <si>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</si>
  <si>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</si>
  <si>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</si>
  <si>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</si>
  <si>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</si>
  <si>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</si>
  <si>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</si>
  <si>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</si>
  <si>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</si>
  <si>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</si>
  <si>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</si>
  <si>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</si>
  <si>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</si>
  <si>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</si>
  <si>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</si>
  <si>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</si>
  <si>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</si>
  <si>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</si>
  <si>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</si>
  <si>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</si>
  <si>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</si>
  <si>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</si>
  <si>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</si>
  <si>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</si>
  <si>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</si>
  <si>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</si>
  <si>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</si>
  <si>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</si>
  <si>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</si>
  <si>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</si>
  <si>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</si>
  <si>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</si>
  <si>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</si>
  <si>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</si>
  <si>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</si>
  <si>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</si>
  <si>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</si>
  <si>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</si>
  <si>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</si>
  <si>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</si>
  <si>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</si>
  <si>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</si>
  <si>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</si>
  <si>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</si>
  <si>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</si>
  <si>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</si>
  <si>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</si>
  <si>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</si>
  <si>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</si>
  <si>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</si>
  <si>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</si>
  <si>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</si>
  <si>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</si>
  <si>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</si>
  <si>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</si>
  <si>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</si>
  <si>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</si>
  <si>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</si>
  <si>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</si>
  <si>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</si>
  <si>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</si>
  <si>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</si>
  <si>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</si>
  <si>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</si>
  <si>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</si>
  <si>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</si>
  <si>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</si>
  <si>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</si>
  <si>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</si>
  <si>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</si>
  <si>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</si>
  <si>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</si>
  <si>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</si>
  <si>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</si>
  <si>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</si>
  <si>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</si>
  <si>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</si>
  <si>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</si>
  <si>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</si>
  <si>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</si>
  <si>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</si>
  <si>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</si>
  <si>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</si>
  <si>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</si>
  <si>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</si>
  <si>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</si>
  <si>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</si>
  <si>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</si>
  <si>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</si>
  <si>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</si>
  <si>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</si>
  <si>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</si>
  <si>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</si>
  <si>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</si>
  <si>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</si>
  <si>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</si>
  <si>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</si>
  <si>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</si>
  <si>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</si>
  <si>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</si>
  <si>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</si>
  <si>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</si>
  <si>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</si>
  <si>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</si>
  <si>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</si>
  <si>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</si>
  <si>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</si>
  <si>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</si>
  <si>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</si>
  <si>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</si>
  <si>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</si>
  <si>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</si>
  <si>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</si>
  <si>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</si>
  <si>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</si>
  <si>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</si>
  <si>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</si>
  <si>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</si>
  <si>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</si>
  <si>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</si>
  <si>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</si>
  <si>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</si>
  <si>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</si>
  <si>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</si>
  <si>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</si>
  <si>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</si>
  <si>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</si>
  <si>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</si>
  <si>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</si>
  <si>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</si>
  <si>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</si>
  <si>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</si>
  <si>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</si>
  <si>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</si>
  <si>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</si>
  <si>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</si>
  <si>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</si>
  <si>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</si>
  <si>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</si>
  <si>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</si>
  <si>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</si>
  <si>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</si>
  <si>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</si>
  <si>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</si>
  <si>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</si>
  <si>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</si>
  <si>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</si>
  <si>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</si>
  <si>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</si>
  <si>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</si>
  <si>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</si>
  <si>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</si>
  <si>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</si>
  <si>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</si>
  <si>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</si>
  <si>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</si>
  <si>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</si>
  <si>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</si>
  <si>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</si>
  <si>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</si>
  <si>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</si>
  <si>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</si>
  <si>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</si>
  <si>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</si>
  <si>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</si>
  <si>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</si>
  <si>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</si>
  <si>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</si>
  <si>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</si>
  <si>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</si>
  <si>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</si>
  <si>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</si>
  <si>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</si>
  <si>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</si>
  <si>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</si>
  <si>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</si>
  <si>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</si>
  <si>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</si>
  <si>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</si>
  <si>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</si>
  <si>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</si>
  <si>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</si>
  <si>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</si>
  <si>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</si>
  <si>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</si>
  <si>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</si>
  <si>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</si>
  <si>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</si>
  <si>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</si>
  <si>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</si>
  <si>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</si>
  <si>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</si>
  <si>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</si>
  <si>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</si>
  <si>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</si>
  <si>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</si>
  <si>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</si>
  <si>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</si>
  <si>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</si>
  <si>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</si>
  <si>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</si>
  <si>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</si>
  <si>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</si>
  <si>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</si>
  <si>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</si>
  <si>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</si>
  <si>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</si>
  <si>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</si>
  <si>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</si>
  <si>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</si>
  <si>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</si>
  <si>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</si>
  <si>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</si>
  <si>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</si>
  <si>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</si>
  <si>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</si>
  <si>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</si>
  <si>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</si>
  <si>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</si>
  <si>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</si>
  <si>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</si>
  <si>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</si>
  <si>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</si>
  <si>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</si>
  <si>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</si>
  <si>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</si>
  <si>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</si>
  <si>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</si>
  <si>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</si>
  <si>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</si>
  <si>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</si>
  <si>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</si>
  <si>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</si>
  <si>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</si>
  <si>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</si>
  <si>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</si>
  <si>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</si>
  <si>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</si>
  <si>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</si>
  <si>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</si>
  <si>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</si>
  <si>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</si>
  <si>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</si>
  <si>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</si>
  <si>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</si>
  <si>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</si>
  <si>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</si>
  <si>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</si>
  <si>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</si>
  <si>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</si>
  <si>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</si>
  <si>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</si>
  <si>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</si>
  <si>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</si>
  <si>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</si>
  <si>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</si>
  <si>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</si>
  <si>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</si>
  <si>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</si>
  <si>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</si>
  <si>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</si>
  <si>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</si>
  <si>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</si>
  <si>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</si>
  <si>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</si>
  <si>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</si>
  <si>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</si>
  <si>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</si>
  <si>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</si>
  <si>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</si>
  <si>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</si>
  <si>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</si>
  <si>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</si>
  <si>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</si>
  <si>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</si>
  <si>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</si>
  <si>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</si>
  <si>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</si>
  <si>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</si>
  <si>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</si>
  <si>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</si>
  <si>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</si>
  <si>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</si>
  <si>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</si>
  <si>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</si>
  <si>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</si>
  <si>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</si>
  <si>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</si>
  <si>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</si>
  <si>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</si>
  <si>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</si>
  <si>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</si>
  <si>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</si>
  <si>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</si>
  <si>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</si>
  <si>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</si>
  <si>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</si>
  <si>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</si>
  <si>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</si>
  <si>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</si>
  <si>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</si>
  <si>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</si>
  <si>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</si>
  <si>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</si>
  <si>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</si>
  <si>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</si>
  <si>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</si>
  <si>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</si>
  <si>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</si>
  <si>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</si>
  <si>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</si>
  <si>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</si>
  <si>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</si>
  <si>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</si>
  <si>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</si>
  <si>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</si>
  <si>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</si>
  <si>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</si>
  <si>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</si>
  <si>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</si>
  <si>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</si>
  <si>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</si>
  <si>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</si>
  <si>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</si>
  <si>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</si>
  <si>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</si>
  <si>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</si>
  <si>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</si>
  <si>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</si>
  <si>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</si>
  <si>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</si>
  <si>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</si>
  <si>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</si>
  <si>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</si>
  <si>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</si>
  <si>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</si>
  <si>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</si>
  <si>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</si>
  <si>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</si>
  <si>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</si>
  <si>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</si>
  <si>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</si>
  <si>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</si>
  <si>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</si>
  <si>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</si>
  <si>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</si>
  <si>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</si>
  <si>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</si>
  <si>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</si>
  <si>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</si>
  <si>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</si>
  <si>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</si>
  <si>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</si>
  <si>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</si>
  <si>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</si>
  <si>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</si>
  <si>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</si>
  <si>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</si>
  <si>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</si>
  <si>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</si>
  <si>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</si>
  <si>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</si>
  <si>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</si>
  <si>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</si>
  <si>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</si>
  <si>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</si>
  <si>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</si>
  <si>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</si>
  <si>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</si>
  <si>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</si>
  <si>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</si>
  <si>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</si>
  <si>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</si>
  <si>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</si>
  <si>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</si>
  <si>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</si>
  <si>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</si>
  <si>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</si>
  <si>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</si>
  <si>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</si>
  <si>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</si>
  <si>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</si>
  <si>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</si>
  <si>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</si>
  <si>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</si>
  <si>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</si>
  <si>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</si>
  <si>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</si>
  <si>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</si>
  <si>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</si>
  <si>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</si>
  <si>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</si>
  <si>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</si>
  <si>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</si>
  <si>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</si>
  <si>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</si>
  <si>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</si>
  <si>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</si>
  <si>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</si>
  <si>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</si>
  <si>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</si>
  <si>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</si>
  <si>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</si>
  <si>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</si>
  <si>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</si>
  <si>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</si>
  <si>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</si>
  <si>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</si>
  <si>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</si>
  <si>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</si>
  <si>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</si>
  <si>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</si>
  <si>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</si>
  <si>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</si>
  <si>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</si>
  <si>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</si>
  <si>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</si>
  <si>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</si>
  <si>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</si>
  <si>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</si>
  <si>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</si>
  <si>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</si>
  <si>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</si>
  <si>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</si>
  <si>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</si>
  <si>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</si>
  <si>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</si>
  <si>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</si>
  <si>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</si>
  <si>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</si>
  <si>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</si>
  <si>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</si>
  <si>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</si>
  <si>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</si>
  <si>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</si>
  <si>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</si>
  <si>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</si>
  <si>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</si>
  <si>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</si>
  <si>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</si>
  <si>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</si>
  <si>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</si>
  <si>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</si>
  <si>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</si>
  <si>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</si>
  <si>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</si>
  <si>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</si>
  <si>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</si>
  <si>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</si>
  <si>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</si>
  <si>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</si>
  <si>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</si>
  <si>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</si>
  <si>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</si>
  <si>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</si>
  <si>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</si>
  <si>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</si>
  <si>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</si>
  <si>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</si>
  <si>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</si>
  <si>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</si>
  <si>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</si>
  <si>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</si>
  <si>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</si>
  <si>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</si>
  <si>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</si>
  <si>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</si>
  <si>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</si>
  <si>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</si>
  <si>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</si>
  <si>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</si>
  <si>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</si>
  <si>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</si>
  <si>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</si>
  <si>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</si>
  <si>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</si>
  <si>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</si>
  <si>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</si>
  <si>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</si>
  <si>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</si>
  <si>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</si>
  <si>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</si>
  <si>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</si>
  <si>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</si>
  <si>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</si>
  <si>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</si>
  <si>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</si>
  <si>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</si>
  <si>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</si>
  <si>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</si>
  <si>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</si>
  <si>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</si>
  <si>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</si>
  <si>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</si>
  <si>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</si>
  <si>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</si>
  <si>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</si>
  <si>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</si>
  <si>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</si>
  <si>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</si>
  <si>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</si>
  <si>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</si>
  <si>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</si>
  <si>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</si>
  <si>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</si>
  <si>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</si>
  <si>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</si>
  <si>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</si>
  <si>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</si>
  <si>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</si>
  <si>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</si>
  <si>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</si>
  <si>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</si>
  <si>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</si>
  <si>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</si>
  <si>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</si>
  <si>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</si>
  <si>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</si>
  <si>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</si>
  <si>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</si>
  <si>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</si>
  <si>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</si>
  <si>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</si>
  <si>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</si>
  <si>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</si>
  <si>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</si>
  <si>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</si>
  <si>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</si>
  <si>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</si>
  <si>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</si>
  <si>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</si>
  <si>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</si>
  <si>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</si>
  <si>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</si>
  <si>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</si>
  <si>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</si>
  <si>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</si>
  <si>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</si>
  <si>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</si>
  <si>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</si>
  <si>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</si>
  <si>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</si>
  <si>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</si>
  <si>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</si>
  <si>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</si>
  <si>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</si>
  <si>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</si>
  <si>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</si>
  <si>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</si>
  <si>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</si>
  <si>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</si>
  <si>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</si>
  <si>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</si>
  <si>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</si>
  <si>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</si>
  <si>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</si>
  <si>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</si>
  <si>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</si>
  <si>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</si>
  <si>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</si>
  <si>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</si>
  <si>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</si>
  <si>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</si>
  <si>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</si>
  <si>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</si>
  <si>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</si>
  <si>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</si>
  <si>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</si>
  <si>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</si>
  <si>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</si>
  <si>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</si>
  <si>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</si>
  <si>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</si>
  <si>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</si>
  <si>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</si>
  <si>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</si>
  <si>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</si>
  <si>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</si>
  <si>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</si>
  <si>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</si>
  <si>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</si>
  <si>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</si>
  <si>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</si>
  <si>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</si>
  <si>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</si>
  <si>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</si>
  <si>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</si>
  <si>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</si>
  <si>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</si>
  <si>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</si>
  <si>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</si>
  <si>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</si>
  <si>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</si>
  <si>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</si>
  <si>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</si>
  <si>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</si>
  <si>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</si>
  <si>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</si>
  <si>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</si>
  <si>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</si>
  <si>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</si>
  <si>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</si>
  <si>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</si>
  <si>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</si>
  <si>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</si>
  <si>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</si>
  <si>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</si>
  <si>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</si>
  <si>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</si>
  <si>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</si>
  <si>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</si>
  <si>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</si>
  <si>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</si>
  <si>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</si>
  <si>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</si>
  <si>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</si>
  <si>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</si>
  <si>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</si>
  <si>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</si>
  <si>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</si>
  <si>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</si>
  <si>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</si>
  <si>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</si>
  <si>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</si>
  <si>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</si>
  <si>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</si>
  <si>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</si>
  <si>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</si>
  <si>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</si>
  <si>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</si>
  <si>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</si>
  <si>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</si>
  <si>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</si>
  <si>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</si>
  <si>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</si>
  <si>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</si>
  <si>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</si>
  <si>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</si>
  <si>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</si>
  <si>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</si>
  <si>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</si>
  <si>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</si>
  <si>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</si>
  <si>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</si>
  <si>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</si>
  <si>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</si>
  <si>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</si>
  <si>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</si>
  <si>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</si>
  <si>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</si>
  <si>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</si>
  <si>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</si>
  <si>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</si>
  <si>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</si>
  <si>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</si>
  <si>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</si>
  <si>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</si>
  <si>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</si>
  <si>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</si>
  <si>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</si>
  <si>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</si>
  <si>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</si>
  <si>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</si>
  <si>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</si>
  <si>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</si>
  <si>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</si>
  <si>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</si>
  <si>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</si>
  <si>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</si>
  <si>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</si>
  <si>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</si>
  <si>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</si>
  <si>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</si>
  <si>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</si>
  <si>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</si>
  <si>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</si>
  <si>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</si>
  <si>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</si>
  <si>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</si>
  <si>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</si>
  <si>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</si>
  <si>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</si>
  <si>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</si>
  <si>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</si>
  <si>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</si>
  <si>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</si>
  <si>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</si>
  <si>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</si>
  <si>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</si>
  <si>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</si>
  <si>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</si>
  <si>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</si>
  <si>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</si>
  <si>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</si>
  <si>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</si>
  <si>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</si>
  <si>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</si>
  <si>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</si>
  <si>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</si>
  <si>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</si>
  <si>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</si>
  <si>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</si>
  <si>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</si>
  <si>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</si>
  <si>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</si>
  <si>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</si>
  <si>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</si>
  <si>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</si>
  <si>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</si>
  <si>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</si>
  <si>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</si>
  <si>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</si>
  <si>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</si>
  <si>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</si>
  <si>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</si>
  <si>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</si>
  <si>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</si>
  <si>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</si>
  <si>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</si>
  <si>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</si>
  <si>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</si>
  <si>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</si>
  <si>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</si>
  <si>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</si>
  <si>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</si>
  <si>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</si>
  <si>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</si>
  <si>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</si>
  <si>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</si>
  <si>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</si>
  <si>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</si>
  <si>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</si>
  <si>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</si>
  <si>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</si>
  <si>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</si>
  <si>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</si>
  <si>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</si>
  <si>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</si>
  <si>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</si>
  <si>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</si>
  <si>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</si>
  <si>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</si>
  <si>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</si>
  <si>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</si>
  <si>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</si>
  <si>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</si>
  <si>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</si>
  <si>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</si>
  <si>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</si>
  <si>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</si>
  <si>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</si>
  <si>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</si>
  <si>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</si>
  <si>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</si>
  <si>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</si>
  <si>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</si>
  <si>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</si>
  <si>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</si>
  <si>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</si>
  <si>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</si>
  <si>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</si>
  <si>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</si>
  <si>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</si>
  <si>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</si>
  <si>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</si>
  <si>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</si>
  <si>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</si>
  <si>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</si>
  <si>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</si>
  <si>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</si>
  <si>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</si>
  <si>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</si>
  <si>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</si>
  <si>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</si>
  <si>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</si>
  <si>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</si>
  <si>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</si>
  <si>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</si>
  <si>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</si>
  <si>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</si>
  <si>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</si>
  <si>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</si>
  <si>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</si>
  <si>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</si>
  <si>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</si>
  <si>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</si>
  <si>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</si>
  <si>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</si>
  <si>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</si>
  <si>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</si>
  <si>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</si>
  <si>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</si>
  <si>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</si>
  <si>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</si>
  <si>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</si>
  <si>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</si>
  <si>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</si>
  <si>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</si>
  <si>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</si>
  <si>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</si>
  <si>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</si>
  <si>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</si>
  <si>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</si>
  <si>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</si>
  <si>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</si>
  <si>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</si>
  <si>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</si>
  <si>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</si>
  <si>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</si>
  <si>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</si>
  <si>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</si>
  <si>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</si>
  <si>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</si>
  <si>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</si>
  <si>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</si>
  <si>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</si>
  <si>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</si>
  <si>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</si>
  <si>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</si>
  <si>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</si>
  <si>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</si>
  <si>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</si>
  <si>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</si>
  <si>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</si>
  <si>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</si>
  <si>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</si>
  <si>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</si>
  <si>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</si>
  <si>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</si>
  <si>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</si>
  <si>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</si>
  <si>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</si>
  <si>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</si>
  <si>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</si>
  <si>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</si>
  <si>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</si>
  <si>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</si>
  <si>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</si>
  <si>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</si>
  <si>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</si>
  <si>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</si>
  <si>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</si>
  <si>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</si>
  <si>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</si>
  <si>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</si>
  <si>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</si>
  <si>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</si>
  <si>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</si>
  <si>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</si>
  <si>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</si>
  <si>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</si>
  <si>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</si>
  <si>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</si>
  <si>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</si>
  <si>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</si>
  <si>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</si>
  <si>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</si>
  <si>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</si>
  <si>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</si>
  <si>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</si>
  <si>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</si>
  <si>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</si>
  <si>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</si>
  <si>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</si>
  <si>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</si>
  <si>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</si>
  <si>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</si>
  <si>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</si>
  <si>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</si>
  <si>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</si>
  <si>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</si>
  <si>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</si>
  <si>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</si>
  <si>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</si>
  <si>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</si>
  <si>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</si>
  <si>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</si>
  <si>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</si>
  <si>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</si>
  <si>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</si>
  <si>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</si>
  <si>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</si>
  <si>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</si>
  <si>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</si>
  <si>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</si>
  <si>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</si>
  <si>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</si>
  <si>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</si>
  <si>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</si>
  <si>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</si>
  <si>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</si>
  <si>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</si>
  <si>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</si>
  <si>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</si>
  <si>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</si>
  <si>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</si>
  <si>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</si>
  <si>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</si>
  <si>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</si>
  <si>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</si>
  <si>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</si>
  <si>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</si>
  <si>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</si>
  <si>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</si>
  <si>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</si>
  <si>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</si>
  <si>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</si>
  <si>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</si>
  <si>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</si>
  <si>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</si>
  <si>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</si>
  <si>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</si>
  <si>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</si>
  <si>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</si>
  <si>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</si>
  <si>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</si>
  <si>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</si>
  <si>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</si>
  <si>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</si>
  <si>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</si>
  <si>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</si>
  <si>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</si>
  <si>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</si>
  <si>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</si>
  <si>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</si>
  <si>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</si>
  <si>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</si>
  <si>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</si>
  <si>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</si>
  <si>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</si>
  <si>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</si>
  <si>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</si>
  <si>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</si>
  <si>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</si>
  <si>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</si>
  <si>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</si>
  <si>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</si>
  <si>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</si>
  <si>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</si>
  <si>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</si>
  <si>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</si>
  <si>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</si>
  <si>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</si>
  <si>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</si>
  <si>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</si>
  <si>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</si>
  <si>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</si>
  <si>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</si>
  <si>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</si>
  <si>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</si>
  <si>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</si>
  <si>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</si>
  <si>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</si>
  <si>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</si>
  <si>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</si>
  <si>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</si>
  <si>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</si>
  <si>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</si>
  <si>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</si>
  <si>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</si>
  <si>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</si>
  <si>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</si>
  <si>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</si>
  <si>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</si>
  <si>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</si>
  <si>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</si>
  <si>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</si>
  <si>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</si>
  <si>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</si>
  <si>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</si>
  <si>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</si>
  <si>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</si>
  <si>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</si>
  <si>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</si>
  <si>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</si>
  <si>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</si>
  <si>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</si>
  <si>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</si>
  <si>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</si>
  <si>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</si>
  <si>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</si>
  <si>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</si>
  <si>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</si>
  <si>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</si>
  <si>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</si>
  <si>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</si>
  <si>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</si>
  <si>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</si>
  <si>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</si>
  <si>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</si>
  <si>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</si>
  <si>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</si>
  <si>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</si>
  <si>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</si>
  <si>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</si>
  <si>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</si>
  <si>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</si>
  <si>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</si>
  <si>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</si>
  <si>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</si>
  <si>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</si>
  <si>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</si>
  <si>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</si>
  <si>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</si>
  <si>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</si>
  <si>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</si>
  <si>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</si>
  <si>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</si>
  <si>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</si>
  <si>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</si>
  <si>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</si>
  <si>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</si>
  <si>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</si>
  <si>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</si>
  <si>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</si>
  <si>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</si>
  <si>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</si>
  <si>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</si>
  <si>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</si>
  <si>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</si>
  <si>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</si>
  <si>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</si>
  <si>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</si>
  <si>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</si>
  <si>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</si>
  <si>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</si>
  <si>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</si>
  <si>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</si>
  <si>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</si>
  <si>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</si>
  <si>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</si>
  <si>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</si>
  <si>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</si>
  <si>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</si>
  <si>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</si>
  <si>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</si>
  <si>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</si>
  <si>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</si>
  <si>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</si>
  <si>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</si>
  <si>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</si>
  <si>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</si>
  <si>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</si>
  <si>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</si>
  <si>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</si>
  <si>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</si>
  <si>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</si>
  <si>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</si>
  <si>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</si>
  <si>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</si>
  <si>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</si>
  <si>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</si>
  <si>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</si>
  <si>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</si>
  <si>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</si>
  <si>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</si>
  <si>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</si>
  <si>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</si>
  <si>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</si>
  <si>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</si>
  <si>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</si>
  <si>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</si>
  <si>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</si>
  <si>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</si>
  <si>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</si>
  <si>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</si>
  <si>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</si>
  <si>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</si>
  <si>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</si>
  <si>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</si>
  <si>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</si>
  <si>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</si>
  <si>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</si>
  <si>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</si>
  <si>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</si>
  <si>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</si>
  <si>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</si>
  <si>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</si>
  <si>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</si>
  <si>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</si>
  <si>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</si>
  <si>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</si>
  <si>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</si>
  <si>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</si>
  <si>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</si>
  <si>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</si>
  <si>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</si>
  <si>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</si>
  <si>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</si>
  <si>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</si>
  <si>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</si>
  <si>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</si>
  <si>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</si>
  <si>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</si>
  <si>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</si>
  <si>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</si>
  <si>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</si>
  <si>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</si>
  <si>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</si>
  <si>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</si>
  <si>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</si>
  <si>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</si>
  <si>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</si>
  <si>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</si>
  <si>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</si>
  <si>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</si>
  <si>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</si>
  <si>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</si>
  <si>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</si>
  <si>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</si>
  <si>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</si>
  <si>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</si>
  <si>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</si>
  <si>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</si>
  <si>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</si>
  <si>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</si>
  <si>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</si>
  <si>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</si>
  <si>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</si>
  <si>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</si>
  <si>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</si>
  <si>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</si>
  <si>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</si>
  <si>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</si>
  <si>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</si>
  <si>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</si>
  <si>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</si>
  <si>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</si>
  <si>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</si>
  <si>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</si>
  <si>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</si>
  <si>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</si>
  <si>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</si>
  <si>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</si>
  <si>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</si>
  <si>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</si>
  <si>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</si>
  <si>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</si>
  <si>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</si>
  <si>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</si>
  <si>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</si>
  <si>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</si>
  <si>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</si>
  <si>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</si>
  <si>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</si>
  <si>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</si>
  <si>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</si>
  <si>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</si>
  <si>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</si>
  <si>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</si>
  <si>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</si>
  <si>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</si>
  <si>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</si>
  <si>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</si>
  <si>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</si>
  <si>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</si>
  <si>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</si>
  <si>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</si>
  <si>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</si>
  <si>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</si>
  <si>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</si>
  <si>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</si>
  <si>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</si>
  <si>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</si>
  <si>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</si>
  <si>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</si>
  <si>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</si>
  <si>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</si>
  <si>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</si>
  <si>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</si>
  <si>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</si>
  <si>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</si>
  <si>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</si>
  <si>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</si>
  <si>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</si>
  <si>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</si>
  <si>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</si>
  <si>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</si>
  <si>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</si>
  <si>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</si>
  <si>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</si>
  <si>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</si>
  <si>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</si>
  <si>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</si>
  <si>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</si>
  <si>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</si>
  <si>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</si>
  <si>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</si>
  <si>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</si>
  <si>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</si>
  <si>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</si>
  <si>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</si>
  <si>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</si>
  <si>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</si>
  <si>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</si>
  <si>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</si>
  <si>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</si>
  <si>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</si>
  <si>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</si>
  <si>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</si>
  <si>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</si>
  <si>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</si>
  <si>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</si>
  <si>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</si>
  <si>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</si>
  <si>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</si>
  <si>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</si>
  <si>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</si>
  <si>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</si>
  <si>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</si>
  <si>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</si>
  <si>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</si>
  <si>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</si>
  <si>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</si>
  <si>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</si>
  <si>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</si>
  <si>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</si>
  <si>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</si>
  <si>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</si>
  <si>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</si>
  <si>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</si>
  <si>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</si>
  <si>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</si>
  <si>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</si>
  <si>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</si>
  <si>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</si>
  <si>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</si>
  <si>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</si>
  <si>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</si>
  <si>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</si>
  <si>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</si>
  <si>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</si>
  <si>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</si>
  <si>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</si>
  <si>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</si>
  <si>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</si>
  <si>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</si>
  <si>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</si>
  <si>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</si>
  <si>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</si>
  <si>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</si>
  <si>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</si>
  <si>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</si>
  <si>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</si>
  <si>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</si>
  <si>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</si>
  <si>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</si>
  <si>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</si>
  <si>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</si>
  <si>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</si>
  <si>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</si>
  <si>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</si>
  <si>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</si>
  <si>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</si>
  <si>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</si>
  <si>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</si>
  <si>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</si>
  <si>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</si>
  <si>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</si>
  <si>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</si>
  <si>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</si>
  <si>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</si>
  <si>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</si>
  <si>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</si>
  <si>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</si>
  <si>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</si>
  <si>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</si>
  <si>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</si>
  <si>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</si>
  <si>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</si>
  <si>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</si>
  <si>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</si>
  <si>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</si>
  <si>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</si>
  <si>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</si>
  <si>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</si>
  <si>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</si>
  <si>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</si>
  <si>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</si>
  <si>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</si>
  <si>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</si>
  <si>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</si>
  <si>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</si>
  <si>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</si>
  <si>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</si>
  <si>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</si>
  <si>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</si>
  <si>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</si>
  <si>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</si>
  <si>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</si>
  <si>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</si>
  <si>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</si>
  <si>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</si>
  <si>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</si>
  <si>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</si>
  <si>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</si>
  <si>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</si>
  <si>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</si>
  <si>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</si>
  <si>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</si>
  <si>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</si>
  <si>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</si>
  <si>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</si>
  <si>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</si>
  <si>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</si>
  <si>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</si>
  <si>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</si>
  <si>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</si>
  <si>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</si>
  <si>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</si>
  <si>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</si>
  <si>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</si>
  <si>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</si>
  <si>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</si>
  <si>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</si>
  <si>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</si>
  <si>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</si>
  <si>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</si>
  <si>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</si>
  <si>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</si>
  <si>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</si>
  <si>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</si>
  <si>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</si>
  <si>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</si>
  <si>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</si>
  <si>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</si>
  <si>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</si>
  <si>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</si>
  <si>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</si>
  <si>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</si>
  <si>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</si>
  <si>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</si>
  <si>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</si>
  <si>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</si>
  <si>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</si>
  <si>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</si>
  <si>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</si>
  <si>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</si>
  <si>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</si>
  <si>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</si>
  <si>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</si>
  <si>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</si>
  <si>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</si>
  <si>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</si>
  <si>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</si>
  <si>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</si>
  <si>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</si>
  <si>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</si>
  <si>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</si>
  <si>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</si>
  <si>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</si>
  <si>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</si>
  <si>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</si>
  <si>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</si>
  <si>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</si>
  <si>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</si>
  <si>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</si>
  <si>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</si>
  <si>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</si>
  <si>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</si>
  <si>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</si>
  <si>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</si>
  <si>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</si>
  <si>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</si>
  <si>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</si>
  <si>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</si>
  <si>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</si>
  <si>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</si>
  <si>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</si>
  <si>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</si>
  <si>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</si>
  <si>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</si>
  <si>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</si>
  <si>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</si>
  <si>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</si>
  <si>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</si>
  <si>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</si>
  <si>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</si>
  <si>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</si>
  <si>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</si>
  <si>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</si>
  <si>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</si>
  <si>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</si>
  <si>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</si>
  <si>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</si>
  <si>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</si>
  <si>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</si>
  <si>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</si>
  <si>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</si>
  <si>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</si>
  <si>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</si>
  <si>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</si>
  <si>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</si>
  <si>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</si>
  <si>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</si>
  <si>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</si>
  <si>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</si>
  <si>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</si>
  <si>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</si>
  <si>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</si>
  <si>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</si>
  <si>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</si>
  <si>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</si>
  <si>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</si>
  <si>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</si>
  <si>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</si>
  <si>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</si>
  <si>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</si>
  <si>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</si>
  <si>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</si>
  <si>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</si>
  <si>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</si>
  <si>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</si>
  <si>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</si>
  <si>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</si>
  <si>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</si>
  <si>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</si>
  <si>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</si>
  <si>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</si>
  <si>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</si>
  <si>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</si>
  <si>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</si>
  <si>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</si>
  <si>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</si>
  <si>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</si>
  <si>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</si>
  <si>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</si>
  <si>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</si>
  <si>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</si>
  <si>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</si>
  <si>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</si>
  <si>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</si>
  <si>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</si>
  <si>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</si>
  <si>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</si>
  <si>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</si>
  <si>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</si>
  <si>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</si>
  <si>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</si>
  <si>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</si>
  <si>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</si>
  <si>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</si>
  <si>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</si>
  <si>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</si>
  <si>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</si>
  <si>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</si>
  <si>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</si>
  <si>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</si>
  <si>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</si>
  <si>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</si>
  <si>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</si>
  <si>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</si>
  <si>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</si>
  <si>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</si>
  <si>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</si>
  <si>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</si>
  <si>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</si>
  <si>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</si>
  <si>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</si>
  <si>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</si>
  <si>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</si>
  <si>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</si>
  <si>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</si>
  <si>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</si>
  <si>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</si>
  <si>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</si>
  <si>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</si>
  <si>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</si>
  <si>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</si>
  <si>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</si>
  <si>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</si>
  <si>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</si>
  <si>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</si>
  <si>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</si>
  <si>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</si>
  <si>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</si>
  <si>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</si>
  <si>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</si>
  <si>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</si>
  <si>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</si>
  <si>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</si>
  <si>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</si>
  <si>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</si>
  <si>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</si>
  <si>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</si>
  <si>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</si>
  <si>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</si>
  <si>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</si>
  <si>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</si>
  <si>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</si>
  <si>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</si>
  <si>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</si>
  <si>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</si>
  <si>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</si>
  <si>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</si>
  <si>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</si>
  <si>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</si>
  <si>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</si>
  <si>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</si>
  <si>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</si>
  <si>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</si>
  <si>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</si>
  <si>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</si>
  <si>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</si>
  <si>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</si>
  <si>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</si>
  <si>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</si>
  <si>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</si>
  <si>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</si>
  <si>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</si>
  <si>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</si>
  <si>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</si>
  <si>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</si>
  <si>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</si>
  <si>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</si>
  <si>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</si>
  <si>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</si>
  <si>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</si>
  <si>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</si>
  <si>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</si>
  <si>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</si>
  <si>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</si>
  <si>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</si>
  <si>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</si>
  <si>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</si>
  <si>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</si>
  <si>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</si>
  <si>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</si>
  <si>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</si>
  <si>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</si>
  <si>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</si>
  <si>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</si>
  <si>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</si>
  <si>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</si>
  <si>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</si>
  <si>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</si>
  <si>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</si>
  <si>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</si>
  <si>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</si>
  <si>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</si>
  <si>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</si>
  <si>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</si>
  <si>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</si>
  <si>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</si>
  <si>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</si>
  <si>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</si>
  <si>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</si>
  <si>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</si>
  <si>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</si>
  <si>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</si>
  <si>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</si>
  <si>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</si>
  <si>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</si>
  <si>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</si>
  <si>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</si>
  <si>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</si>
  <si>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</si>
  <si>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</si>
  <si>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</si>
  <si>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</si>
  <si>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</si>
  <si>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</si>
  <si>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</si>
  <si>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</si>
  <si>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</si>
  <si>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</si>
  <si>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</si>
  <si>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</si>
  <si>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</si>
  <si>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</si>
  <si>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</si>
  <si>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</si>
  <si>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</si>
  <si>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</si>
  <si>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</si>
  <si>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</si>
  <si>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</si>
  <si>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</si>
  <si>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</si>
  <si>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</si>
  <si>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</si>
  <si>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</si>
  <si>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</si>
  <si>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</si>
  <si>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</si>
  <si>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</si>
  <si>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</si>
  <si>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</si>
  <si>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</si>
  <si>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</si>
  <si>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</si>
  <si>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</si>
  <si>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</si>
  <si>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</si>
  <si>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</si>
  <si>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</si>
  <si>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</si>
  <si>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</si>
  <si>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</si>
  <si>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</si>
  <si>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</si>
  <si>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</si>
  <si>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</si>
  <si>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</si>
  <si>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</si>
  <si>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</si>
  <si>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</si>
  <si>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</si>
  <si>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</si>
  <si>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</si>
  <si>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</si>
  <si>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</si>
  <si>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</si>
  <si>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</si>
  <si>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</si>
  <si>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</si>
  <si>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</si>
  <si>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</si>
  <si>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</si>
  <si>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</si>
  <si>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</si>
  <si>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</si>
  <si>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</si>
  <si>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</si>
  <si>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</si>
  <si>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</si>
  <si>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</si>
  <si>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</si>
  <si>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</si>
  <si>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</si>
  <si>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</si>
  <si>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</si>
  <si>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</si>
  <si>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</si>
  <si>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</si>
  <si>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</si>
  <si>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</si>
  <si>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</si>
  <si>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</si>
  <si>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</si>
  <si>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</si>
  <si>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</si>
  <si>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</si>
  <si>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</si>
  <si>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</si>
  <si>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</si>
  <si>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</si>
  <si>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</si>
  <si>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</si>
  <si>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</si>
  <si>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</si>
  <si>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</si>
  <si>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</si>
  <si>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</si>
  <si>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</si>
  <si>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</si>
  <si>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</si>
  <si>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</si>
  <si>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</si>
  <si>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</si>
  <si>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</si>
  <si>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</si>
  <si>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</si>
  <si>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</si>
  <si>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</si>
  <si>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</si>
  <si>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</si>
  <si>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</si>
  <si>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</si>
  <si>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</si>
  <si>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</si>
  <si>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</si>
  <si>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</si>
  <si>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</si>
  <si>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</si>
  <si>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</si>
  <si>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</si>
  <si>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</si>
  <si>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</si>
  <si>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</si>
  <si>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</si>
  <si>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</si>
  <si>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</si>
  <si>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</si>
  <si>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</si>
  <si>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</si>
  <si>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</si>
  <si>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</si>
  <si>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</si>
  <si>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</si>
  <si>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</si>
  <si>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</si>
  <si>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</si>
  <si>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</si>
  <si>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</si>
  <si>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</si>
  <si>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</si>
  <si>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</si>
  <si>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</si>
  <si>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</si>
  <si>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</si>
  <si>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</si>
  <si>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</si>
  <si>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</si>
  <si>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</si>
  <si>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</si>
  <si>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</si>
  <si>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</si>
  <si>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</si>
  <si>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</si>
  <si>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</si>
  <si>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</si>
  <si>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</si>
  <si>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</si>
  <si>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</si>
  <si>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</si>
  <si>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</si>
  <si>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</si>
  <si>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</si>
  <si>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</si>
  <si>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</si>
  <si>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</si>
  <si>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</si>
  <si>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</si>
  <si>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</si>
  <si>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</si>
  <si>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</si>
  <si>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</si>
  <si>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</si>
  <si>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</si>
  <si>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</si>
  <si>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</si>
  <si>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</si>
  <si>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</si>
  <si>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</si>
  <si>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</si>
  <si>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</si>
  <si>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</si>
  <si>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</si>
  <si>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</si>
  <si>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</si>
  <si>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</si>
  <si>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</si>
  <si>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</si>
  <si>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</si>
  <si>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</si>
  <si>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</si>
  <si>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</si>
  <si>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</si>
  <si>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</si>
  <si>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</si>
  <si>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</si>
  <si>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</si>
  <si>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</si>
  <si>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</si>
  <si>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</si>
  <si>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</si>
  <si>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</si>
  <si>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</si>
  <si>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</si>
  <si>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</si>
  <si>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</si>
  <si>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</si>
  <si>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</si>
  <si>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</si>
  <si>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</si>
  <si>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</si>
  <si>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</si>
  <si>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</si>
  <si>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</si>
  <si>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</si>
  <si>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</si>
  <si>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</si>
  <si>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</si>
  <si>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</si>
  <si>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</si>
  <si>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</si>
  <si>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</si>
  <si>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</si>
  <si>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</si>
  <si>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</si>
  <si>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</si>
  <si>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</si>
  <si>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</si>
  <si>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</si>
  <si>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</si>
  <si>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</si>
  <si>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</si>
  <si>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</si>
  <si>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</si>
  <si>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</si>
  <si>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</si>
  <si>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</si>
  <si>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</si>
  <si>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</si>
  <si>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</si>
  <si>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</si>
  <si>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</si>
  <si>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</si>
  <si>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</si>
  <si>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</si>
  <si>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</si>
  <si>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</si>
  <si>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</si>
  <si>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</si>
  <si>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</si>
  <si>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</si>
  <si>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</si>
  <si>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</si>
  <si>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</si>
  <si>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</si>
  <si>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</si>
  <si>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</si>
  <si>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</si>
  <si>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</si>
  <si>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</si>
  <si>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</si>
  <si>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</si>
  <si>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</si>
  <si>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</si>
  <si>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</si>
  <si>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</si>
  <si>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</si>
  <si>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</si>
  <si>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</si>
  <si>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</si>
  <si>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</si>
  <si>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</si>
  <si>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</si>
  <si>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</si>
  <si>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</si>
  <si>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</si>
  <si>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</si>
  <si>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</si>
  <si>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</si>
  <si>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</si>
  <si>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</si>
  <si>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</si>
  <si>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</si>
  <si>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</si>
  <si>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</si>
  <si>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</si>
  <si>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</si>
  <si>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</si>
  <si>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</si>
  <si>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</si>
  <si>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</si>
  <si>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</si>
  <si>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</si>
  <si>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</si>
  <si>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</si>
  <si>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</si>
  <si>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</si>
  <si>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</si>
  <si>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</si>
  <si>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</si>
  <si>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</si>
  <si>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</si>
  <si>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</si>
  <si>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</si>
  <si>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</si>
  <si>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</si>
  <si>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</si>
  <si>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</si>
  <si>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</si>
  <si>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</si>
  <si>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</si>
  <si>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</si>
  <si>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</si>
  <si>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</si>
  <si>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</si>
  <si>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</si>
  <si>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</si>
  <si>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</si>
  <si>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</si>
  <si>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</si>
  <si>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</si>
  <si>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</si>
  <si>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</si>
  <si>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</si>
  <si>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</si>
  <si>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</si>
  <si>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</si>
  <si>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</si>
  <si>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</si>
  <si>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</si>
  <si>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</si>
  <si>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</si>
  <si>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</si>
  <si>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</si>
  <si>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</si>
  <si>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</si>
  <si>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</si>
  <si>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</si>
  <si>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</si>
  <si>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</si>
  <si>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</si>
  <si>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</si>
  <si>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</si>
  <si>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</si>
  <si>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</si>
  <si>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</si>
  <si>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</si>
  <si>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</si>
  <si>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</si>
  <si>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</si>
  <si>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</si>
  <si>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</si>
  <si>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</si>
  <si>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</si>
  <si>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</si>
  <si>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</si>
  <si>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</si>
  <si>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</si>
  <si>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</si>
  <si>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</si>
  <si>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</si>
  <si>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</si>
  <si>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</si>
  <si>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</si>
  <si>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</si>
  <si>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</si>
  <si>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</si>
  <si>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</si>
  <si>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</si>
  <si>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</si>
  <si>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</si>
  <si>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</si>
  <si>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</si>
  <si>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</si>
  <si>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</si>
  <si>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</si>
  <si>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</si>
  <si>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</si>
  <si>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</si>
  <si>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</si>
  <si>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</si>
  <si>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</si>
  <si>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</si>
  <si>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</si>
  <si>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</si>
  <si>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</si>
  <si>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</si>
  <si>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</si>
  <si>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</si>
  <si>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</si>
  <si>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</si>
  <si>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</si>
  <si>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</si>
  <si>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</si>
  <si>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</si>
  <si>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</si>
  <si>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</si>
  <si>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</si>
  <si>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</si>
  <si>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</si>
  <si>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</si>
  <si>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</si>
  <si>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</si>
  <si>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</si>
  <si>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</si>
  <si>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</si>
  <si>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</si>
  <si>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</si>
  <si>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</si>
  <si>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</si>
  <si>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</si>
  <si>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</si>
  <si>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</si>
  <si>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</si>
  <si>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</si>
  <si>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</si>
  <si>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</si>
  <si>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</si>
  <si>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</si>
  <si>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</si>
  <si>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</si>
  <si>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</si>
  <si>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</si>
  <si>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</si>
  <si>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</si>
  <si>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</si>
  <si>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</si>
  <si>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</si>
  <si>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</si>
  <si>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</si>
  <si>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</si>
  <si>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</si>
  <si>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</si>
  <si>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</si>
  <si>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</si>
  <si>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</si>
  <si>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</si>
  <si>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</si>
  <si>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</si>
  <si>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</si>
  <si>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</si>
  <si>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</si>
  <si>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</si>
  <si>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</si>
  <si>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</si>
  <si>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</si>
  <si>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</si>
  <si>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</si>
  <si>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</si>
  <si>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</si>
  <si>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</si>
  <si>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</si>
  <si>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</si>
  <si>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</si>
  <si>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</si>
  <si>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</si>
  <si>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</si>
  <si>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</si>
  <si>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</si>
  <si>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</si>
  <si>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</si>
  <si>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</si>
  <si>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</si>
  <si>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</si>
  <si>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</si>
  <si>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</si>
  <si>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</si>
  <si>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</si>
  <si>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</si>
  <si>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</si>
  <si>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</si>
  <si>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</si>
  <si>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</si>
  <si>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</si>
  <si>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</si>
  <si>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</si>
  <si>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</si>
  <si>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</si>
  <si>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</si>
  <si>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</si>
  <si>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</si>
  <si>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</si>
  <si>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</si>
  <si>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</si>
  <si>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</si>
  <si>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</si>
  <si>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</si>
  <si>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</si>
  <si>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</si>
  <si>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</si>
  <si>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</si>
  <si>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</si>
  <si>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</si>
  <si>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</si>
  <si>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</si>
  <si>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</si>
  <si>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</si>
  <si>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</si>
  <si>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</si>
  <si>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</si>
  <si>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</si>
  <si>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</si>
  <si>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</si>
  <si>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</si>
  <si>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</si>
  <si>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</si>
  <si>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</si>
  <si>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</si>
  <si>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</si>
  <si>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</si>
  <si>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</si>
  <si>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</si>
  <si>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</si>
  <si>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</si>
  <si>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</si>
  <si>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</si>
  <si>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</si>
  <si>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</si>
  <si>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</si>
  <si>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</si>
  <si>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</si>
  <si>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</si>
  <si>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</si>
  <si>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</si>
  <si>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</si>
  <si>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</si>
  <si>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</si>
  <si>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</si>
  <si>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</si>
  <si>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</si>
  <si>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</si>
  <si>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</si>
  <si>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</si>
  <si>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</si>
  <si>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</si>
  <si>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</si>
  <si>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</si>
  <si>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</si>
  <si>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</si>
  <si>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</si>
  <si>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</si>
  <si>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</si>
  <si>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</si>
  <si>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</si>
  <si>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</si>
  <si>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</si>
  <si>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</si>
  <si>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</si>
  <si>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</si>
  <si>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</si>
  <si>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</si>
  <si>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</si>
  <si>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</si>
  <si>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</si>
  <si>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</si>
  <si>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</si>
  <si>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</si>
  <si>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</si>
  <si>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</si>
  <si>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</si>
  <si>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</si>
  <si>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</si>
  <si>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</si>
  <si>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</si>
  <si>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</si>
  <si>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</si>
  <si>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</si>
  <si>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</si>
  <si>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</si>
  <si>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</si>
  <si>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</si>
  <si>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</si>
  <si>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</si>
  <si>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</si>
  <si>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</si>
  <si>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</si>
  <si>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</si>
  <si>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</si>
  <si>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</si>
  <si>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</si>
  <si>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</si>
  <si>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</si>
  <si>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</si>
  <si>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</si>
  <si>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</si>
  <si>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</si>
  <si>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</si>
  <si>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</si>
  <si>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</si>
  <si>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</si>
  <si>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</si>
  <si>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</si>
  <si>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</si>
  <si>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</si>
  <si>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</si>
  <si>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</si>
  <si>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</si>
  <si>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</si>
  <si>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</si>
  <si>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</si>
  <si>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</si>
  <si>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</si>
  <si>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</si>
  <si>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</si>
  <si>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</si>
  <si>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</si>
  <si>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</si>
  <si>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</si>
  <si>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</si>
  <si>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</si>
  <si>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</si>
  <si>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</si>
  <si>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</si>
  <si>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</si>
  <si>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</si>
  <si>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</si>
  <si>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</si>
  <si>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</si>
  <si>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</si>
  <si>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</si>
  <si>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</si>
  <si>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</si>
  <si>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</si>
  <si>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</si>
  <si>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</si>
  <si>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</si>
  <si>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</si>
  <si>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</si>
  <si>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</si>
  <si>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</si>
  <si>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</si>
  <si>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</si>
  <si>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</si>
  <si>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</si>
  <si>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</si>
  <si>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</si>
  <si>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</si>
  <si>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</si>
  <si>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</si>
  <si>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</si>
  <si>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</si>
  <si>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</si>
  <si>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</si>
  <si>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</si>
  <si>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</si>
  <si>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</si>
  <si>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</si>
  <si>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</si>
  <si>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</si>
  <si>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</si>
  <si>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</si>
  <si>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</si>
  <si>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</si>
  <si>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</si>
  <si>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</si>
  <si>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</si>
  <si>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</si>
  <si>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</si>
  <si>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</si>
  <si>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</si>
  <si>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</si>
  <si>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</si>
  <si>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</si>
  <si>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</si>
  <si>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</si>
  <si>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</si>
  <si>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</si>
  <si>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</si>
  <si>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</si>
  <si>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</si>
  <si>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</si>
  <si>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</si>
  <si>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</si>
  <si>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</si>
  <si>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</si>
  <si>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</si>
  <si>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</si>
  <si>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</si>
  <si>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</si>
  <si>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</si>
  <si>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</si>
  <si>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</si>
  <si>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</si>
  <si>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</si>
  <si>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</si>
  <si>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</si>
  <si>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</si>
  <si>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</si>
  <si>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</si>
  <si>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</si>
  <si>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</si>
  <si>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</si>
  <si>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</si>
  <si>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</si>
  <si>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</si>
  <si>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</si>
  <si>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</si>
  <si>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</si>
  <si>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</si>
  <si>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</si>
  <si>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</si>
  <si>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</si>
  <si>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</si>
  <si>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</si>
  <si>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</si>
  <si>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</si>
  <si>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</si>
  <si>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</si>
  <si>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</si>
  <si>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</si>
  <si>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</si>
  <si>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</si>
  <si>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</si>
  <si>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</si>
  <si>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</si>
  <si>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</si>
  <si>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</si>
  <si>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</si>
  <si>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</si>
  <si>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</si>
  <si>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</si>
  <si>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</si>
  <si>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</si>
  <si>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</si>
  <si>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</si>
  <si>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</si>
  <si>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</si>
  <si>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</si>
  <si>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</si>
  <si>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</si>
  <si>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</si>
  <si>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</si>
  <si>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</si>
  <si>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</si>
  <si>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</si>
  <si>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</si>
  <si>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</si>
  <si>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</si>
  <si>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</si>
  <si>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</si>
  <si>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</si>
  <si>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</si>
  <si>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</si>
  <si>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</si>
  <si>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</si>
  <si>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</si>
  <si>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</si>
  <si>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</si>
  <si>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</si>
  <si>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</si>
  <si>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</si>
  <si>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</si>
  <si>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</si>
  <si>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</si>
  <si>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</si>
  <si>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</si>
  <si>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</si>
  <si>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</si>
  <si>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</si>
  <si>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</si>
  <si>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</si>
  <si>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</si>
  <si>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</si>
  <si>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</si>
  <si>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</si>
  <si>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</si>
  <si>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</si>
  <si>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</si>
  <si>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</si>
  <si>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</si>
  <si>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</si>
  <si>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</si>
  <si>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</si>
  <si>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</si>
  <si>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</si>
  <si>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</si>
  <si>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</si>
  <si>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</si>
  <si>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</si>
  <si>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</si>
  <si>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</si>
  <si>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</si>
  <si>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</si>
  <si>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</si>
  <si>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</si>
  <si>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</si>
  <si>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</si>
  <si>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</si>
  <si>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</si>
  <si>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</si>
  <si>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</si>
  <si>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</si>
  <si>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</si>
  <si>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</si>
  <si>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</si>
  <si>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</si>
  <si>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</si>
  <si>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</si>
  <si>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</si>
  <si>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</si>
  <si>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</si>
  <si>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</si>
  <si>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</si>
  <si>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</si>
  <si>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</si>
  <si>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</si>
  <si>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</si>
  <si>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</si>
  <si>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</si>
  <si>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</si>
  <si>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</si>
  <si>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</si>
  <si>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</si>
  <si>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</si>
  <si>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</si>
  <si>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</si>
  <si>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</si>
  <si>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</si>
  <si>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</si>
  <si>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</si>
  <si>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</si>
  <si>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</si>
  <si>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</si>
  <si>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</si>
  <si>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</si>
  <si>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</si>
  <si>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</si>
  <si>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</si>
  <si>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</si>
  <si>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</si>
  <si>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</si>
  <si>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</si>
  <si>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</si>
  <si>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</si>
  <si>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</si>
  <si>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</si>
  <si>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</si>
  <si>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</si>
  <si>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</si>
  <si>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</si>
  <si>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</si>
  <si>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</si>
  <si>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</si>
  <si>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</si>
  <si>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</si>
  <si>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</si>
  <si>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</si>
  <si>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</si>
  <si>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</si>
  <si>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</si>
  <si>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</si>
  <si>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</si>
  <si>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</si>
  <si>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</si>
  <si>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</si>
  <si>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</si>
  <si>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</si>
  <si>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</si>
  <si>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</si>
  <si>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</si>
  <si>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</si>
  <si>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</si>
  <si>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</si>
  <si>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</si>
  <si>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</si>
  <si>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</si>
  <si>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</si>
  <si>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</si>
  <si>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</si>
  <si>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</si>
  <si>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</si>
  <si>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</si>
  <si>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</si>
  <si>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</si>
  <si>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</si>
  <si>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</si>
  <si>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</si>
  <si>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</si>
  <si>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</si>
  <si>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</si>
  <si>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</si>
  <si>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</si>
  <si>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</si>
  <si>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</si>
  <si>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</si>
  <si>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</si>
  <si>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</si>
  <si>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</si>
  <si>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</si>
  <si>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</si>
  <si>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</si>
  <si>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</si>
  <si>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</si>
  <si>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</si>
  <si>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</si>
  <si>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</si>
  <si>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</si>
  <si>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</si>
  <si>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</si>
  <si>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</si>
  <si>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</si>
  <si>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</si>
  <si>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</si>
  <si>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</si>
  <si>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</si>
  <si>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</si>
  <si>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</si>
  <si>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</si>
  <si>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</si>
  <si>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</si>
  <si>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</si>
  <si>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</si>
  <si>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</si>
  <si>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</si>
  <si>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</si>
  <si>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</si>
  <si>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</si>
  <si>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</si>
  <si>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</si>
  <si>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</si>
  <si>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</si>
  <si>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</si>
  <si>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</si>
  <si>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</si>
  <si>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</si>
  <si>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</si>
  <si>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</si>
  <si>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</si>
  <si>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</si>
  <si>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</si>
  <si>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</si>
  <si>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</si>
  <si>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</si>
  <si>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</si>
  <si>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</si>
  <si>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</si>
  <si>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</si>
  <si>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</si>
  <si>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</si>
  <si>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</si>
  <si>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</si>
  <si>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</si>
  <si>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</si>
  <si>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</si>
  <si>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</si>
  <si>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</si>
  <si>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</si>
  <si>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</si>
  <si>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</si>
  <si>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</si>
  <si>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</si>
  <si>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</si>
  <si>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</si>
  <si>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</si>
  <si>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</si>
  <si>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</si>
  <si>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</si>
  <si>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</si>
  <si>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</si>
  <si>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</si>
  <si>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</si>
  <si>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</si>
  <si>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</si>
  <si>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</si>
  <si>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</si>
  <si>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</si>
  <si>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</si>
  <si>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</si>
  <si>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</si>
  <si>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</si>
  <si>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</si>
  <si>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</si>
  <si>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</si>
  <si>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</si>
  <si>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</si>
  <si>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</si>
  <si>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</si>
  <si>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</si>
  <si>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</si>
  <si>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</si>
  <si>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</si>
  <si>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</si>
  <si>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</si>
  <si>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</si>
  <si>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</si>
  <si>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</si>
  <si>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</si>
  <si>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</si>
  <si>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</si>
  <si>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</si>
  <si>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</si>
  <si>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</si>
  <si>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</si>
  <si>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</si>
  <si>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</si>
  <si>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</si>
  <si>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</si>
  <si>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</si>
  <si>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</si>
  <si>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</si>
  <si>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</si>
  <si>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</si>
  <si>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</si>
  <si>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</si>
  <si>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</si>
  <si>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</si>
  <si>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</si>
  <si>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</si>
  <si>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</si>
  <si>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</si>
  <si>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</si>
  <si>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</si>
  <si>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</si>
  <si>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</si>
  <si>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</si>
  <si>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</si>
  <si>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</si>
  <si>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</si>
  <si>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</si>
  <si>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</si>
  <si>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</si>
  <si>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</si>
  <si>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</si>
  <si>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</si>
  <si>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</si>
  <si>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</si>
  <si>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</si>
  <si>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</si>
  <si>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</si>
  <si>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</si>
  <si>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</si>
  <si>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</si>
  <si>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</si>
  <si>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</si>
  <si>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</si>
  <si>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</si>
  <si>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</si>
  <si>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</si>
  <si>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</si>
  <si>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</si>
  <si>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</si>
  <si>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</si>
  <si>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</si>
  <si>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</si>
  <si>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</si>
  <si>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</si>
  <si>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</si>
  <si>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</si>
  <si>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</si>
  <si>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</si>
  <si>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</si>
  <si>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</si>
  <si>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</si>
  <si>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</si>
  <si>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</si>
  <si>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</si>
  <si>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</si>
  <si>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</si>
  <si>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</si>
  <si>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</si>
  <si>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</si>
  <si>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</si>
  <si>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</si>
  <si>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</si>
  <si>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</si>
  <si>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</si>
  <si>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</si>
  <si>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</si>
  <si>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</si>
  <si>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</si>
  <si>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</si>
  <si>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</si>
  <si>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</si>
  <si>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</si>
  <si>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</si>
  <si>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</si>
  <si>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</si>
  <si>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</si>
  <si>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</si>
  <si>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</si>
  <si>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</si>
  <si>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</si>
  <si>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</si>
  <si>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</si>
  <si>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</si>
  <si>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</si>
  <si>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</si>
  <si>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</si>
  <si>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</si>
  <si>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</si>
  <si>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</si>
  <si>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</si>
  <si>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</si>
  <si>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</si>
  <si>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</si>
  <si>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</si>
  <si>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</si>
  <si>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</si>
  <si>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</si>
  <si>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</si>
  <si>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</si>
  <si>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</si>
  <si>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</si>
  <si>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</si>
  <si>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</si>
  <si>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</si>
  <si>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</si>
  <si>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</si>
  <si>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</si>
  <si>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</si>
  <si>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</si>
  <si>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</si>
  <si>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</si>
  <si>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</si>
  <si>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</si>
  <si>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</si>
  <si>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</si>
  <si>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</si>
  <si>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</si>
  <si>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</si>
  <si>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</si>
  <si>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</si>
  <si>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</si>
  <si>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</si>
  <si>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</si>
  <si>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</si>
  <si>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</si>
  <si>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</si>
  <si>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</si>
  <si>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</si>
  <si>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</si>
  <si>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</si>
  <si>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</si>
  <si>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</si>
  <si>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</si>
  <si>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</si>
  <si>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</si>
  <si>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</si>
  <si>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</si>
  <si>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</si>
  <si>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</si>
  <si>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</si>
  <si>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</si>
  <si>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</si>
  <si>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</si>
  <si>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</si>
  <si>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</si>
  <si>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</si>
  <si>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</si>
  <si>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</si>
  <si>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</si>
  <si>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</si>
  <si>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</si>
  <si>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</si>
  <si>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</si>
  <si>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</si>
  <si>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</si>
  <si>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</si>
  <si>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</si>
  <si>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</si>
  <si>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</si>
  <si>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</si>
  <si>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</si>
  <si>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</si>
  <si>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</si>
  <si>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</si>
  <si>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</si>
  <si>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</si>
  <si>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</si>
  <si>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</si>
  <si>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</si>
  <si>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</si>
  <si>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</si>
  <si>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</si>
  <si>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</si>
  <si>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</si>
  <si>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</si>
  <si>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</si>
  <si>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</si>
  <si>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</si>
  <si>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</si>
  <si>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</si>
  <si>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</si>
  <si>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</si>
  <si>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</si>
  <si>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</si>
  <si>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</si>
  <si>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</si>
  <si>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</si>
  <si>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</si>
  <si>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</si>
  <si>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</si>
  <si>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</si>
  <si>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</si>
  <si>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</si>
  <si>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</si>
  <si>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</si>
  <si>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</si>
  <si>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</si>
  <si>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</si>
  <si>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</si>
  <si>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</si>
  <si>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</si>
  <si>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</si>
  <si>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</si>
  <si>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</si>
  <si>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</si>
  <si>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</si>
  <si>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</si>
  <si>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</si>
  <si>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</si>
  <si>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</si>
  <si>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</si>
  <si>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</si>
  <si>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</si>
  <si>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</si>
  <si>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</si>
  <si>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</si>
  <si>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</si>
  <si>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</si>
  <si>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</si>
  <si>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</si>
  <si>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</si>
  <si>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</si>
  <si>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</si>
  <si>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</si>
  <si>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</si>
  <si>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</si>
  <si>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</si>
  <si>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</si>
  <si>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</si>
  <si>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</si>
  <si>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</si>
  <si>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</si>
  <si>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</si>
  <si>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</si>
  <si>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</si>
  <si>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</si>
  <si>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</si>
  <si>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</si>
  <si>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</si>
  <si>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</si>
  <si>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</si>
  <si>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</si>
  <si>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</si>
  <si>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</si>
  <si>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</si>
  <si>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</si>
  <si>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</si>
  <si>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</si>
  <si>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</si>
  <si>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</si>
  <si>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</si>
  <si>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</si>
  <si>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</si>
  <si>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</si>
  <si>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</si>
  <si>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</si>
  <si>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</si>
  <si>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</si>
  <si>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</si>
  <si>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</si>
  <si>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</si>
  <si>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</si>
  <si>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</si>
  <si>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</si>
  <si>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</si>
  <si>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</si>
  <si>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</si>
  <si>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</si>
  <si>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</si>
  <si>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</si>
  <si>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</si>
  <si>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</si>
  <si>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</si>
  <si>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</si>
  <si>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</si>
  <si>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</si>
  <si>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</si>
  <si>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</si>
  <si>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</si>
  <si>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</si>
  <si>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</si>
  <si>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</si>
  <si>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</si>
  <si>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</si>
  <si>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</si>
  <si>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</si>
  <si>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</si>
  <si>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</si>
  <si>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</si>
  <si>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</si>
  <si>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</si>
  <si>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</si>
  <si>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</si>
  <si>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</si>
  <si>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</si>
  <si>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</si>
  <si>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</si>
  <si>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</si>
  <si>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</si>
  <si>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</si>
  <si>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</si>
  <si>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</si>
  <si>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</si>
  <si>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</si>
  <si>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</si>
  <si>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</si>
  <si>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</si>
  <si>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</si>
  <si>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</si>
  <si>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</si>
  <si>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</si>
  <si>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</si>
  <si>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</si>
  <si>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</si>
  <si>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</si>
  <si>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</si>
  <si>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</si>
  <si>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</si>
  <si>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</si>
  <si>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</si>
  <si>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</si>
  <si>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</si>
  <si>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</si>
  <si>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</si>
  <si>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</si>
  <si>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</si>
  <si>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</si>
  <si>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</si>
  <si>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</si>
  <si>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</si>
  <si>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</si>
  <si>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</si>
  <si>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</si>
  <si>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</si>
  <si>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</si>
  <si>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</si>
  <si>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</si>
  <si>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</si>
  <si>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</si>
  <si>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</si>
  <si>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</si>
  <si>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</si>
  <si>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</si>
  <si>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</si>
  <si>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</si>
  <si>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</si>
  <si>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</si>
  <si>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</si>
  <si>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</si>
  <si>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</si>
  <si>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</si>
  <si>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</si>
  <si>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</si>
  <si>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</si>
  <si>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</si>
  <si>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</si>
  <si>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</si>
  <si>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</si>
  <si>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</si>
  <si>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</si>
  <si>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</si>
  <si>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</si>
  <si>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</si>
  <si>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</si>
  <si>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</si>
  <si>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</si>
  <si>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</si>
  <si>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</si>
  <si>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</si>
  <si>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</si>
  <si>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</si>
  <si>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</si>
  <si>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</si>
  <si>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</si>
  <si>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</si>
  <si>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</si>
  <si>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</si>
  <si>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</si>
  <si>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</si>
  <si>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</si>
  <si>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</si>
  <si>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</si>
  <si>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</si>
  <si>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</si>
  <si>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</si>
  <si>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</si>
  <si>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</si>
  <si>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</si>
  <si>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</si>
  <si>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</si>
  <si>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</si>
  <si>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</si>
  <si>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</si>
  <si>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</si>
  <si>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</si>
  <si>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</si>
  <si>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</si>
  <si>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</si>
  <si>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</si>
  <si>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</si>
  <si>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</si>
  <si>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</si>
  <si>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</si>
  <si>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</si>
  <si>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</si>
  <si>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</si>
  <si>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</si>
  <si>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</si>
  <si>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</si>
  <si>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</si>
  <si>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</si>
  <si>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</si>
  <si>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</si>
  <si>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</si>
  <si>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</si>
  <si>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</si>
  <si>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</si>
  <si>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</si>
  <si>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</si>
  <si>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</si>
  <si>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</si>
  <si>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</si>
  <si>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</si>
  <si>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</si>
  <si>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</si>
  <si>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</si>
  <si>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</si>
  <si>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</si>
  <si>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</si>
  <si>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</si>
  <si>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</si>
  <si>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</si>
  <si>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</si>
  <si>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</si>
  <si>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</si>
  <si>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</si>
  <si>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</si>
  <si>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</si>
  <si>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</si>
  <si>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</si>
  <si>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</si>
  <si>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</si>
  <si>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</si>
  <si>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</si>
  <si>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</si>
  <si>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</si>
  <si>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</si>
  <si>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</si>
  <si>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</si>
  <si>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</si>
  <si>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</si>
  <si>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</si>
  <si>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</si>
  <si>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</si>
  <si>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</si>
  <si>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</si>
  <si>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</si>
  <si>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</si>
  <si>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</si>
  <si>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</si>
  <si>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</si>
  <si>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</si>
  <si>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</si>
  <si>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</si>
  <si>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</si>
  <si>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</si>
  <si>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</si>
  <si>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</si>
  <si>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</si>
  <si>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</si>
  <si>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</si>
  <si>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</si>
  <si>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</si>
  <si>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</si>
  <si>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</si>
  <si>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</si>
  <si>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</si>
  <si>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</si>
  <si>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</si>
  <si>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</si>
  <si>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</si>
  <si>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</si>
  <si>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</si>
  <si>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</si>
  <si>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</si>
  <si>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</si>
  <si>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</si>
  <si>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</si>
  <si>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</si>
  <si>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</si>
  <si>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</si>
  <si>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</si>
  <si>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</si>
  <si>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</si>
  <si>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</si>
  <si>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</si>
  <si>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</si>
  <si>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</si>
  <si>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</si>
  <si>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</si>
  <si>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</si>
  <si>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</si>
  <si>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</si>
  <si>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</si>
  <si>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</si>
  <si>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</si>
  <si>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</si>
  <si>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</si>
  <si>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</si>
  <si>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</si>
  <si>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</si>
  <si>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</si>
  <si>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</si>
  <si>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</si>
  <si>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</si>
  <si>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</si>
  <si>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</si>
  <si>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</si>
  <si>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</si>
  <si>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</si>
  <si>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</si>
  <si>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</si>
  <si>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</si>
  <si>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</si>
  <si>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</si>
  <si>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</si>
  <si>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</si>
  <si>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</si>
  <si>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</si>
  <si>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</si>
  <si>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</si>
  <si>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</si>
  <si>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</si>
  <si>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</si>
  <si>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</si>
  <si>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</si>
  <si>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</si>
  <si>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</si>
  <si>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</si>
  <si>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</si>
  <si>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</si>
  <si>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</si>
  <si>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</si>
  <si>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</si>
  <si>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</si>
  <si>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</si>
  <si>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</si>
  <si>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</si>
  <si>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</si>
  <si>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</si>
  <si>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</si>
  <si>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</si>
  <si>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</si>
  <si>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</si>
  <si>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</si>
  <si>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</si>
  <si>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</si>
  <si>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</si>
  <si>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</si>
  <si>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</si>
  <si>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</si>
  <si>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</si>
  <si>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</si>
  <si>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</si>
  <si>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</si>
  <si>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</si>
  <si>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</si>
  <si>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</si>
  <si>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</si>
  <si>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</si>
  <si>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</si>
  <si>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</si>
  <si>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</si>
  <si>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</si>
  <si>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</si>
  <si>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</si>
  <si>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</si>
  <si>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</si>
  <si>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</si>
  <si>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</si>
  <si>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</si>
  <si>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</si>
  <si>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</si>
  <si>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</si>
  <si>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</si>
  <si>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</si>
  <si>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</si>
  <si>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</si>
  <si>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</si>
  <si>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</si>
  <si>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</si>
  <si>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</si>
  <si>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</si>
  <si>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</si>
  <si>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</si>
  <si>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</si>
  <si>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</si>
  <si>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</si>
  <si>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</si>
  <si>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</si>
  <si>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</si>
  <si>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</si>
  <si>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</si>
  <si>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</si>
  <si>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</si>
  <si>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</si>
  <si>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</si>
  <si>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</si>
  <si>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</si>
  <si>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</si>
  <si>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</si>
  <si>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</si>
  <si>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</si>
  <si>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</si>
  <si>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</si>
  <si>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</si>
  <si>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</si>
  <si>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</si>
  <si>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</si>
  <si>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</si>
  <si>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</si>
  <si>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</si>
  <si>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</si>
  <si>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</si>
  <si>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</si>
  <si>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</si>
  <si>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</si>
  <si>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</si>
  <si>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</si>
  <si>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</si>
  <si>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</si>
  <si>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</si>
  <si>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</si>
  <si>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</si>
  <si>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</si>
  <si>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</si>
  <si>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</si>
  <si>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</si>
  <si>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</si>
  <si>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</si>
  <si>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</si>
  <si>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</si>
  <si>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</si>
  <si>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</si>
  <si>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</si>
  <si>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</si>
  <si>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</si>
  <si>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</si>
  <si>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</si>
  <si>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</si>
  <si>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</si>
  <si>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</si>
  <si>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</si>
  <si>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</si>
  <si>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</si>
  <si>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</si>
  <si>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</si>
  <si>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</si>
  <si>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</si>
  <si>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</si>
  <si>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</si>
  <si>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</si>
  <si>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</si>
  <si>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</si>
  <si>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</si>
  <si>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</si>
  <si>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</si>
  <si>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</si>
  <si>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</si>
  <si>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</si>
  <si>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</si>
  <si>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</si>
  <si>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</si>
  <si>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</si>
  <si>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</si>
  <si>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</si>
  <si>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</si>
  <si>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</si>
  <si>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</si>
  <si>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</si>
  <si>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</si>
  <si>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</si>
  <si>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</si>
  <si>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</si>
  <si>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</si>
  <si>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</si>
  <si>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</si>
  <si>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</si>
  <si>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</si>
  <si>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</si>
  <si>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</si>
  <si>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</si>
  <si>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</si>
  <si>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</si>
  <si>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</si>
  <si>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</si>
  <si>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</si>
  <si>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</si>
  <si>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</si>
  <si>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</si>
  <si>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</si>
  <si>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</si>
  <si>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</si>
  <si>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</si>
  <si>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</si>
  <si>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</si>
  <si>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</si>
  <si>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</si>
  <si>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</si>
  <si>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</si>
  <si>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</si>
  <si>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</si>
  <si>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</si>
  <si>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</si>
  <si>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</si>
  <si>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</si>
  <si>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</si>
  <si>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</si>
  <si>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</si>
  <si>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</si>
  <si>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</si>
  <si>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</si>
  <si>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</si>
  <si>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</si>
  <si>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</si>
  <si>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</si>
  <si>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</si>
  <si>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</si>
  <si>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</si>
  <si>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</si>
  <si>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</si>
  <si>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</si>
  <si>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</si>
  <si>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</si>
  <si>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</si>
  <si>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</si>
  <si>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</si>
  <si>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</si>
  <si>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</si>
  <si>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</si>
  <si>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</si>
  <si>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</si>
  <si>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</si>
  <si>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</si>
  <si>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</si>
  <si>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</si>
  <si>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</si>
  <si>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</si>
  <si>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</si>
  <si>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</si>
  <si>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</si>
  <si>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</si>
  <si>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</si>
  <si>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</si>
  <si>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</si>
  <si>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</si>
  <si>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</si>
  <si>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</si>
  <si>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</si>
  <si>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</si>
  <si>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</si>
  <si>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</si>
  <si>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</si>
  <si>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</si>
  <si>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</si>
  <si>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</si>
  <si>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</si>
  <si>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</si>
  <si>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</si>
  <si>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</si>
  <si>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</si>
  <si>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</si>
  <si>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</si>
  <si>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</si>
  <si>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</si>
  <si>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</si>
  <si>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</si>
  <si>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</si>
  <si>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</si>
  <si>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</si>
  <si>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</si>
  <si>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</si>
  <si>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</si>
  <si>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</si>
  <si>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</si>
  <si>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</si>
  <si>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</si>
  <si>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</si>
  <si>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</si>
  <si>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</si>
  <si>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</si>
  <si>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</si>
  <si>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</si>
  <si>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</si>
  <si>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</si>
  <si>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</si>
  <si>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</si>
  <si>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</si>
  <si>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</si>
  <si>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</si>
  <si>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</si>
  <si>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</si>
  <si>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</si>
  <si>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</si>
  <si>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</si>
  <si>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</si>
  <si>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</si>
  <si>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</si>
  <si>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</si>
  <si>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</si>
  <si>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</si>
  <si>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</si>
  <si>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</si>
  <si>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</si>
  <si>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</si>
  <si>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</si>
  <si>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</si>
  <si>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</si>
  <si>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</si>
  <si>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</si>
  <si>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</si>
  <si>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</si>
  <si>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</si>
  <si>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</si>
  <si>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</si>
  <si>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</si>
  <si>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</si>
  <si>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</si>
  <si>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</si>
  <si>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</si>
  <si>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</si>
  <si>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</si>
  <si>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</si>
  <si>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</si>
  <si>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</si>
  <si>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</si>
  <si>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</si>
  <si>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</si>
  <si>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</si>
  <si>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</si>
  <si>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</si>
  <si>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</si>
  <si>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</si>
  <si>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</si>
  <si>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</si>
  <si>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</si>
  <si>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</si>
  <si>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</si>
  <si>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</si>
  <si>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</si>
  <si>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</si>
  <si>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</si>
  <si>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</si>
  <si>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</si>
  <si>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</si>
  <si>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</si>
  <si>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</si>
  <si>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</si>
  <si>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</si>
  <si>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</si>
  <si>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</si>
  <si>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</si>
  <si>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</si>
  <si>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</si>
  <si>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</si>
  <si>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</si>
  <si>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</si>
  <si>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</si>
  <si>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</si>
  <si>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</si>
  <si>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</si>
  <si>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</si>
  <si>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</si>
  <si>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</si>
  <si>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</si>
  <si>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</si>
  <si>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</si>
  <si>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</si>
  <si>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</si>
  <si>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</si>
  <si>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</si>
  <si>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</si>
  <si>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</si>
  <si>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</si>
  <si>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</si>
  <si>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</si>
  <si>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</si>
  <si>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</si>
  <si>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</si>
  <si>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</si>
  <si>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</si>
  <si>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</si>
  <si>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</si>
  <si>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</si>
  <si>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</si>
  <si>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</si>
  <si>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</si>
  <si>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</si>
  <si>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</si>
  <si>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</si>
  <si>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</si>
  <si>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</si>
  <si>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</si>
  <si>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</si>
  <si>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</si>
  <si>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</si>
  <si>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</si>
  <si>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</si>
  <si>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</si>
  <si>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</si>
  <si>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</si>
  <si>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</si>
  <si>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</si>
  <si>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</si>
  <si>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</si>
  <si>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</si>
  <si>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</si>
  <si>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</si>
  <si>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</si>
  <si>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</si>
  <si>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</si>
  <si>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</si>
  <si>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</si>
  <si>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</si>
  <si>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</si>
  <si>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</si>
  <si>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</si>
  <si>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</si>
  <si>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</si>
  <si>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</si>
  <si>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</si>
  <si>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</si>
  <si>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</si>
  <si>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</si>
  <si>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</si>
  <si>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</si>
  <si>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</si>
  <si>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</si>
  <si>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</si>
  <si>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</si>
  <si>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</si>
  <si>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</si>
  <si>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</si>
  <si>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</si>
  <si>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</si>
  <si>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</si>
  <si>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</si>
  <si>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</si>
  <si>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</si>
  <si>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</si>
  <si>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</si>
  <si>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</si>
  <si>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</si>
  <si>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</si>
  <si>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</si>
  <si>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</si>
  <si>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</si>
  <si>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</si>
  <si>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</si>
  <si>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</si>
  <si>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</si>
  <si>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</si>
  <si>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</si>
  <si>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</si>
  <si>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</si>
  <si>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</si>
  <si>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</si>
  <si>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</si>
  <si>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</si>
  <si>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</si>
  <si>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</si>
  <si>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</si>
  <si>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</si>
  <si>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</si>
  <si>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</si>
  <si>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</si>
  <si>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</si>
  <si>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</si>
  <si>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</si>
  <si>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</si>
  <si>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</si>
  <si>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</si>
  <si>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</si>
  <si>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</si>
  <si>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</si>
  <si>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</si>
  <si>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</si>
  <si>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</si>
  <si>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</si>
  <si>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</si>
  <si>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</si>
  <si>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</si>
  <si>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</si>
  <si>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</si>
  <si>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</si>
  <si>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</si>
  <si>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</si>
  <si>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</si>
  <si>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</si>
  <si>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</si>
  <si>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</si>
  <si>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</si>
  <si>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</si>
  <si>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</si>
  <si>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</si>
  <si>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</si>
  <si>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</si>
  <si>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</si>
  <si>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</si>
  <si>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</si>
  <si>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</si>
  <si>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</si>
  <si>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</si>
  <si>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</si>
  <si>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</si>
  <si>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</si>
  <si>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</si>
  <si>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</si>
  <si>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</si>
  <si>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</si>
  <si>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</si>
  <si>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</si>
  <si>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</si>
  <si>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</si>
  <si>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</si>
  <si>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</si>
  <si>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</si>
  <si>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</si>
  <si>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</si>
  <si>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</si>
  <si>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</si>
  <si>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</si>
  <si>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</si>
  <si>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</si>
  <si>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</si>
  <si>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</si>
  <si>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</si>
  <si>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</si>
  <si>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</si>
  <si>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</si>
  <si>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</si>
  <si>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</si>
  <si>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</si>
  <si>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</si>
  <si>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</si>
  <si>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</si>
  <si>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</si>
  <si>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</si>
  <si>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</si>
  <si>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</si>
  <si>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</si>
  <si>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</si>
  <si>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</si>
  <si>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</si>
  <si>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</si>
  <si>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</si>
  <si>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</si>
  <si>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</si>
  <si>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</si>
  <si>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</si>
  <si>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</si>
  <si>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</si>
  <si>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</si>
  <si>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</si>
  <si>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</si>
  <si>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</si>
  <si>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</si>
  <si>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</si>
  <si>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</si>
  <si>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</si>
  <si>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</si>
  <si>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</si>
  <si>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</si>
  <si>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</si>
  <si>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</si>
  <si>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</si>
  <si>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</si>
  <si>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</si>
  <si>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</si>
  <si>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</si>
  <si>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</si>
  <si>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</si>
  <si>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</si>
  <si>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</si>
  <si>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</si>
  <si>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</si>
  <si>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</si>
  <si>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</si>
  <si>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</si>
  <si>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</si>
  <si>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</si>
  <si>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</si>
  <si>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</si>
  <si>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</si>
  <si>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</si>
  <si>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</si>
  <si>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</si>
  <si>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</si>
  <si>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</si>
  <si>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</si>
  <si>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</si>
  <si>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</si>
  <si>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</si>
  <si>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</si>
  <si>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</si>
  <si>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</si>
  <si>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</si>
  <si>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</si>
  <si>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</si>
  <si>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</si>
  <si>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</si>
  <si>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</si>
  <si>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</si>
  <si>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</si>
  <si>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</si>
  <si>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</si>
  <si>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</si>
  <si>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</si>
  <si>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</si>
  <si>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</si>
  <si>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</si>
  <si>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</si>
  <si>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</si>
  <si>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</si>
  <si>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</si>
  <si>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</si>
  <si>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</si>
  <si>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</si>
  <si>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</si>
  <si>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</si>
  <si>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</si>
  <si>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</si>
  <si>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</si>
  <si>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</si>
  <si>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</si>
  <si>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</si>
  <si>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</si>
  <si>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</si>
  <si>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</si>
  <si>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</si>
  <si>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</si>
  <si>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</si>
  <si>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</si>
  <si>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</si>
  <si>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</si>
  <si>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</si>
  <si>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</si>
  <si>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</si>
  <si>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</si>
  <si>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</si>
  <si>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</si>
  <si>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</si>
  <si>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</si>
  <si>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</si>
  <si>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</si>
  <si>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</si>
  <si>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</si>
  <si>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</si>
  <si>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</si>
  <si>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</si>
  <si>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</si>
  <si>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</si>
  <si>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</si>
  <si>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</si>
  <si>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</si>
  <si>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</si>
  <si>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</si>
  <si>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</si>
  <si>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</si>
  <si>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</si>
  <si>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</si>
  <si>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</si>
  <si>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</si>
  <si>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</si>
  <si>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</si>
  <si>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</si>
  <si>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</si>
  <si>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</si>
  <si>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</si>
  <si>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</si>
  <si>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</si>
  <si>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</si>
  <si>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</si>
  <si>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</si>
  <si>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</si>
  <si>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</si>
  <si>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</si>
  <si>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</si>
  <si>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</si>
  <si>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</si>
  <si>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</si>
  <si>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</si>
  <si>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</si>
  <si>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</si>
  <si>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</si>
  <si>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</si>
  <si>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</si>
  <si>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</si>
  <si>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</si>
  <si>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</si>
  <si>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</si>
  <si>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</si>
  <si>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</si>
  <si>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</si>
  <si>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</si>
  <si>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</si>
  <si>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</si>
  <si>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</si>
  <si>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</si>
  <si>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</si>
  <si>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</si>
  <si>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</si>
  <si>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</si>
  <si>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</si>
  <si>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</si>
  <si>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</si>
  <si>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</si>
  <si>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</si>
  <si>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</si>
  <si>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</si>
  <si>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</si>
  <si>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</si>
  <si>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</si>
  <si>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</si>
  <si>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</si>
  <si>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</si>
  <si>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</si>
  <si>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</si>
  <si>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</si>
  <si>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</si>
  <si>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</si>
  <si>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</si>
  <si>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</si>
  <si>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</si>
  <si>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</si>
  <si>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</si>
  <si>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</si>
  <si>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</si>
  <si>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</si>
  <si>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</si>
  <si>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</si>
  <si>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</si>
  <si>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</si>
  <si>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</si>
  <si>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</si>
  <si>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</si>
  <si>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</si>
  <si>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</si>
  <si>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</si>
  <si>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</si>
  <si>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</si>
  <si>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</si>
  <si>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</si>
  <si>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</si>
  <si>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</si>
  <si>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</si>
  <si>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</si>
  <si>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</si>
  <si>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</si>
  <si>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</si>
  <si>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</si>
  <si>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</si>
  <si>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</si>
  <si>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</si>
  <si>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</si>
  <si>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</si>
  <si>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</si>
  <si>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</si>
  <si>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</si>
  <si>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</si>
  <si>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</si>
  <si>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</si>
  <si>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</si>
  <si>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</si>
  <si>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</si>
  <si>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</si>
  <si>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</si>
  <si>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</si>
  <si>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</si>
  <si>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</si>
  <si>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</si>
  <si>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</si>
  <si>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</si>
  <si>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</si>
  <si>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</si>
  <si>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</si>
  <si>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</si>
  <si>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</si>
  <si>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</si>
  <si>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</si>
  <si>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</si>
  <si>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</si>
  <si>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</si>
  <si>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</si>
  <si>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</si>
  <si>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</si>
  <si>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</si>
  <si>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</si>
  <si>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</si>
  <si>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</si>
  <si>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</si>
  <si>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</si>
  <si>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</si>
  <si>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</si>
  <si>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</si>
  <si>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</si>
  <si>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</si>
  <si>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</si>
  <si>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</si>
  <si>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</si>
  <si>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</si>
  <si>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</si>
  <si>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</si>
  <si>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</si>
  <si>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</si>
  <si>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</si>
  <si>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</si>
  <si>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</si>
  <si>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</si>
  <si>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</si>
  <si>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</si>
  <si>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</si>
  <si>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</si>
  <si>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</si>
  <si>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</si>
  <si>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</si>
  <si>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</si>
  <si>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</si>
  <si>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</si>
  <si>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</si>
  <si>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</si>
  <si>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</si>
  <si>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</si>
  <si>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</si>
  <si>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</si>
  <si>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</si>
  <si>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</si>
  <si>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</si>
  <si>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</si>
  <si>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</si>
  <si>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</si>
  <si>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</si>
  <si>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</si>
  <si>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</si>
  <si>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</si>
  <si>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</si>
  <si>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</si>
  <si>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</si>
  <si>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</si>
  <si>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</si>
  <si>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</si>
  <si>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</si>
  <si>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</si>
  <si>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</si>
  <si>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</si>
  <si>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</si>
  <si>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</si>
  <si>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</si>
  <si>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</si>
  <si>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</si>
  <si>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</si>
  <si>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</si>
  <si>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</si>
  <si>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</si>
  <si>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</si>
  <si>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</si>
  <si>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</si>
  <si>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</si>
  <si>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</si>
  <si>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</si>
  <si>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</si>
  <si>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</si>
  <si>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</si>
  <si>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</si>
  <si>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</si>
  <si>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</si>
  <si>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</si>
  <si>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</si>
  <si>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</si>
  <si>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</si>
  <si>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</si>
  <si>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</si>
  <si>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</si>
  <si>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</si>
  <si>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</si>
  <si>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</si>
  <si>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</si>
  <si>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</si>
  <si>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</si>
  <si>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</si>
  <si>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</si>
  <si>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</si>
  <si>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</si>
  <si>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</si>
  <si>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</si>
  <si>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</si>
  <si>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</si>
  <si>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</si>
  <si>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</si>
  <si>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</si>
  <si>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</si>
  <si>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</si>
  <si>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</si>
  <si>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</si>
  <si>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</si>
  <si>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</si>
  <si>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</si>
  <si>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</si>
  <si>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</si>
  <si>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</si>
  <si>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</si>
  <si>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</si>
  <si>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</si>
  <si>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</si>
  <si>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</si>
  <si>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</si>
  <si>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</si>
  <si>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</si>
  <si>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</si>
  <si>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</si>
  <si>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</si>
  <si>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</si>
  <si>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</si>
  <si>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</si>
  <si>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</si>
  <si>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</si>
  <si>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</si>
  <si>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</si>
  <si>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</si>
  <si>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</si>
  <si>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</si>
  <si>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</si>
  <si>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</si>
  <si>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</si>
  <si>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</si>
  <si>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</si>
  <si>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</si>
  <si>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</si>
  <si>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</si>
  <si>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</si>
  <si>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</si>
  <si>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</si>
  <si>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</si>
  <si>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</si>
  <si>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</si>
  <si>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</si>
  <si>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</si>
  <si>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</si>
  <si>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</si>
  <si>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</si>
  <si>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</si>
  <si>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</si>
  <si>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</si>
  <si>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</si>
  <si>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</si>
  <si>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</si>
  <si>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</si>
  <si>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</si>
  <si>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</si>
  <si>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</si>
  <si>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</si>
  <si>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</si>
  <si>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</si>
  <si>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</si>
  <si>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</si>
  <si>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</si>
  <si>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</si>
  <si>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</si>
  <si>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</si>
  <si>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</si>
  <si>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</si>
  <si>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</si>
  <si>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</si>
  <si>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</si>
  <si>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</si>
  <si>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</si>
  <si>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</si>
  <si>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</si>
  <si>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</si>
  <si>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</si>
  <si>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</si>
  <si>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</si>
  <si>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</si>
  <si>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</si>
  <si>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</si>
  <si>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</si>
  <si>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</si>
  <si>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</si>
  <si>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</si>
  <si>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</si>
  <si>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</si>
  <si>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</si>
  <si>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</si>
  <si>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</si>
  <si>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</si>
  <si>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</si>
  <si>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</si>
  <si>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</si>
  <si>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</si>
  <si>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</si>
  <si>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</si>
  <si>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</si>
  <si>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</si>
  <si>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</si>
  <si>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</si>
  <si>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</si>
  <si>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</si>
  <si>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</si>
  <si>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</si>
  <si>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</si>
  <si>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</si>
  <si>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</si>
  <si>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</si>
  <si>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</si>
  <si>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</si>
  <si>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</si>
  <si>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</si>
  <si>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</si>
  <si>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</si>
  <si>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</si>
  <si>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</si>
  <si>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</si>
  <si>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</si>
  <si>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</si>
  <si>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</si>
  <si>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</si>
  <si>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</si>
  <si>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</si>
  <si>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</si>
  <si>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</si>
  <si>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</si>
  <si>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</si>
  <si>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</si>
  <si>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</si>
  <si>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</si>
  <si>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</si>
  <si>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</si>
  <si>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</si>
  <si>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</si>
  <si>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</si>
  <si>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</si>
  <si>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</si>
  <si>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</si>
  <si>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</si>
  <si>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</si>
  <si>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</si>
  <si>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</si>
  <si>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</si>
  <si>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</si>
  <si>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</si>
  <si>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</si>
  <si>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</si>
  <si>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</si>
  <si>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</si>
  <si>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</si>
  <si>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</si>
  <si>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</si>
  <si>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</si>
  <si>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</si>
  <si>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</si>
  <si>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</si>
  <si>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</si>
  <si>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</si>
  <si>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</si>
  <si>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</si>
  <si>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</si>
  <si>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</si>
  <si>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</si>
  <si>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</si>
  <si>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</si>
  <si>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</si>
  <si>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</si>
  <si>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</si>
  <si>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</si>
  <si>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</si>
  <si>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</si>
  <si>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</si>
  <si>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</si>
  <si>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</si>
  <si>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</si>
  <si>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</si>
  <si>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</si>
  <si>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</si>
  <si>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</si>
  <si>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</si>
  <si>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</si>
  <si>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</si>
  <si>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</si>
  <si>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</si>
  <si>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</si>
  <si>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</si>
  <si>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</si>
  <si>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</si>
  <si>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</si>
  <si>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</si>
  <si>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</si>
  <si>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</si>
  <si>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</si>
  <si>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</si>
  <si>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</si>
  <si>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</si>
  <si>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</si>
  <si>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</si>
  <si>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</si>
  <si>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</si>
  <si>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</si>
  <si>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</si>
  <si>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</si>
  <si>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</si>
  <si>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</si>
  <si>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</si>
  <si>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</si>
  <si>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</si>
  <si>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</si>
  <si>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</si>
  <si>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</si>
  <si>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</si>
  <si>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</si>
  <si>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</si>
  <si>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</si>
  <si>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</si>
  <si>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</si>
  <si>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</si>
  <si>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</si>
  <si>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</si>
  <si>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</si>
  <si>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</si>
  <si>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</si>
  <si>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</si>
  <si>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</si>
  <si>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</si>
  <si>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</si>
  <si>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</si>
  <si>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</si>
  <si>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</si>
  <si>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</si>
  <si>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</si>
  <si>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</si>
  <si>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</si>
  <si>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</si>
  <si>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</si>
  <si>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</si>
  <si>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</si>
  <si>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</si>
  <si>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</si>
  <si>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</si>
  <si>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</si>
  <si>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</si>
  <si>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</si>
  <si>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</si>
  <si>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</si>
  <si>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</si>
  <si>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</si>
  <si>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</si>
  <si>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</si>
  <si>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</si>
  <si>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</si>
  <si>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</si>
  <si>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</si>
  <si>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</si>
  <si>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</si>
  <si>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</si>
  <si>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</si>
  <si>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</si>
  <si>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</si>
  <si>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</si>
  <si>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</si>
  <si>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</si>
  <si>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</si>
  <si>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</si>
  <si>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</si>
  <si>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</si>
  <si>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</si>
  <si>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</si>
  <si>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</si>
  <si>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</si>
  <si>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</si>
  <si>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</si>
  <si>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</si>
  <si>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</si>
  <si>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</si>
  <si>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</si>
  <si>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</si>
  <si>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</si>
  <si>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</si>
  <si>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</si>
  <si>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</si>
  <si>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</si>
  <si>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</si>
  <si>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</si>
  <si>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</si>
  <si>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</si>
  <si>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</si>
  <si>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</si>
  <si>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</si>
  <si>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</si>
  <si>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</si>
  <si>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</si>
  <si>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</si>
  <si>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</si>
  <si>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</si>
  <si>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</si>
  <si>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</si>
  <si>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</si>
  <si>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</si>
  <si>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</si>
  <si>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</si>
  <si>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</si>
  <si>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</si>
  <si>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</si>
  <si>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</si>
  <si>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</si>
  <si>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</si>
  <si>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</si>
  <si>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</si>
  <si>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</si>
  <si>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</si>
  <si>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</si>
  <si>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</si>
  <si>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</si>
  <si>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</si>
  <si>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</si>
  <si>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</si>
  <si>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</si>
  <si>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</si>
  <si>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</si>
  <si>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</si>
  <si>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</si>
  <si>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</si>
  <si>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</si>
  <si>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</si>
  <si>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</si>
  <si>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</si>
  <si>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</si>
  <si>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</si>
  <si>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</si>
  <si>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</si>
  <si>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</si>
  <si>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</si>
  <si>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</si>
  <si>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</si>
  <si>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</si>
  <si>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</si>
  <si>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</si>
  <si>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</si>
  <si>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</si>
  <si>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</si>
  <si>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</si>
  <si>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</si>
  <si>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</si>
  <si>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</si>
  <si>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</si>
  <si>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</si>
  <si>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</si>
  <si>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</si>
  <si>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</si>
  <si>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</si>
  <si>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</si>
  <si>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</si>
  <si>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</si>
  <si>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</si>
  <si>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</si>
  <si>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</si>
  <si>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</si>
  <si>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</si>
  <si>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</si>
  <si>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</si>
  <si>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</si>
  <si>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</si>
  <si>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</si>
  <si>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</si>
  <si>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</si>
  <si>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</si>
  <si>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</si>
  <si>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</si>
  <si>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</si>
  <si>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</si>
  <si>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</si>
  <si>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</si>
  <si>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</si>
  <si>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</si>
  <si>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</si>
  <si>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</si>
  <si>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</si>
  <si>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</si>
  <si>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</si>
  <si>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</si>
  <si>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</si>
  <si>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</si>
  <si>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</si>
  <si>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</si>
  <si>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</si>
  <si>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</si>
  <si>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</si>
  <si>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</si>
  <si>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</si>
  <si>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</si>
  <si>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</si>
  <si>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</si>
  <si>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</si>
  <si>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</si>
  <si>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</si>
  <si>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</si>
  <si>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</si>
  <si>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</si>
  <si>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</si>
  <si>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</si>
  <si>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</si>
  <si>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</si>
  <si>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</si>
  <si>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</si>
  <si>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</si>
  <si>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</si>
  <si>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</si>
  <si>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</si>
  <si>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</si>
  <si>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</si>
  <si>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</si>
  <si>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</si>
  <si>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</si>
  <si>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</si>
  <si>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</si>
  <si>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</si>
  <si>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</si>
  <si>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</si>
  <si>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</si>
  <si>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</si>
  <si>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</si>
  <si>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</si>
  <si>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</si>
  <si>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</si>
  <si>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</si>
  <si>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</si>
  <si>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</si>
  <si>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</si>
  <si>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</si>
  <si>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</si>
  <si>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</si>
  <si>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</si>
  <si>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</si>
  <si>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</si>
  <si>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</si>
  <si>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</si>
  <si>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</si>
  <si>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</si>
  <si>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</si>
  <si>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</si>
  <si>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</si>
  <si>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</si>
  <si>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</si>
  <si>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</si>
  <si>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</si>
  <si>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</si>
  <si>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</si>
  <si>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</si>
  <si>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</si>
  <si>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</si>
  <si>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</si>
  <si>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</si>
  <si>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</si>
  <si>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</si>
  <si>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</si>
  <si>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</si>
  <si>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</si>
  <si>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</si>
  <si>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</si>
  <si>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</si>
  <si>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</si>
  <si>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</si>
  <si>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</si>
  <si>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</si>
  <si>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</si>
  <si>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</si>
  <si>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</si>
  <si>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</si>
  <si>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</si>
  <si>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</si>
  <si>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</si>
  <si>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</si>
  <si>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</si>
  <si>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</si>
  <si>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</si>
  <si>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</si>
  <si>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</si>
  <si>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</si>
  <si>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</si>
  <si>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</si>
  <si>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</si>
  <si>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</si>
  <si>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</si>
  <si>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</si>
  <si>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</si>
  <si>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</si>
  <si>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</si>
  <si>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</si>
  <si>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</si>
  <si>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</si>
  <si>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</si>
  <si>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</si>
  <si>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</si>
  <si>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</si>
  <si>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</si>
  <si>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</si>
  <si>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</si>
  <si>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</si>
  <si>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</si>
  <si>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</si>
  <si>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</si>
  <si>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</si>
  <si>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</si>
  <si>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</si>
  <si>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</si>
  <si>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</si>
  <si>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</si>
  <si>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</si>
  <si>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</si>
  <si>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</si>
  <si>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</si>
  <si>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</si>
  <si>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</si>
  <si>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</si>
  <si>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</si>
  <si>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</si>
  <si>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</si>
  <si>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</si>
  <si>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</si>
  <si>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</si>
  <si>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</si>
  <si>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</si>
  <si>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</si>
  <si>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</si>
  <si>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</si>
  <si>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</si>
  <si>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</si>
  <si>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</si>
  <si>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</si>
  <si>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</si>
  <si>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</si>
  <si>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</si>
  <si>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</si>
  <si>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</si>
  <si>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</si>
  <si>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</si>
  <si>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</si>
  <si>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</si>
  <si>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</si>
  <si>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</si>
  <si>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</si>
  <si>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</si>
  <si>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</si>
  <si>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</si>
  <si>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</si>
  <si>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</si>
  <si>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</si>
  <si>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</si>
  <si>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</si>
  <si>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</si>
  <si>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</si>
  <si>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</si>
  <si>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</si>
  <si>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</si>
  <si>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</si>
  <si>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</si>
  <si>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</si>
  <si>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</si>
  <si>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</si>
  <si>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</si>
  <si>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</si>
  <si>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</si>
  <si>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</si>
  <si>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</si>
  <si>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</si>
  <si>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</si>
  <si>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</si>
  <si>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</si>
  <si>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</si>
  <si>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</si>
  <si>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</si>
  <si>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</si>
  <si>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</si>
  <si>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</si>
  <si>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</si>
  <si>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</si>
  <si>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</si>
  <si>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</si>
  <si>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</si>
  <si>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</si>
  <si>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</si>
  <si>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</si>
  <si>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</si>
  <si>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</si>
  <si>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</si>
  <si>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</si>
  <si>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</si>
  <si>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</si>
  <si>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</si>
  <si>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</si>
  <si>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</si>
  <si>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</si>
  <si>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</si>
  <si>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</si>
  <si>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</si>
  <si>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</si>
  <si>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</si>
  <si>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</si>
  <si>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</si>
  <si>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</si>
  <si>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</si>
  <si>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</si>
  <si>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</si>
  <si>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</si>
  <si>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</si>
  <si>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</si>
  <si>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</si>
  <si>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</si>
  <si>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</si>
  <si>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</si>
  <si>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</si>
  <si>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</si>
  <si>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</si>
  <si>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</si>
  <si>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</si>
  <si>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</si>
  <si>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</si>
  <si>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</si>
  <si>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</si>
  <si>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</si>
  <si>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</si>
  <si>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</si>
  <si>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</si>
  <si>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</si>
  <si>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</si>
  <si>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</si>
  <si>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</si>
  <si>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</si>
  <si>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</si>
  <si>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</si>
  <si>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</si>
  <si>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</si>
  <si>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</si>
  <si>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</si>
  <si>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</si>
  <si>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</si>
  <si>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</si>
  <si>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</si>
  <si>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</si>
  <si>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</si>
  <si>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</si>
  <si>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</si>
  <si>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</si>
  <si>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</si>
  <si>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</si>
  <si>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</si>
  <si>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</si>
  <si>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</si>
  <si>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</si>
  <si>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</si>
  <si>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</si>
  <si>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</si>
  <si>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</si>
  <si>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</si>
  <si>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</si>
  <si>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</si>
  <si>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</si>
  <si>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</si>
  <si>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</si>
  <si>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</si>
  <si>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</si>
  <si>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</si>
  <si>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</si>
  <si>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</si>
  <si>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</si>
  <si>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</si>
  <si>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</si>
  <si>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</si>
  <si>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</si>
  <si>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</si>
  <si>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</si>
  <si>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</si>
  <si>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</si>
  <si>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</si>
  <si>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</si>
  <si>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</si>
  <si>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</si>
  <si>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</si>
  <si>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</si>
  <si>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</si>
  <si>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</si>
  <si>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</si>
  <si>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</si>
  <si>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</si>
  <si>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</si>
  <si>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</si>
  <si>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</si>
  <si>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</si>
  <si>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</si>
  <si>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</si>
  <si>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</si>
  <si>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</si>
  <si>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</si>
  <si>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</si>
  <si>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</si>
  <si>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</si>
  <si>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</si>
  <si>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</si>
  <si>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</si>
  <si>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</si>
  <si>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</si>
  <si>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</si>
  <si>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</si>
  <si>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</si>
  <si>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</si>
  <si>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</si>
  <si>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</si>
  <si>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</si>
  <si>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</si>
  <si>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</si>
  <si>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</si>
  <si>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</si>
  <si>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</si>
  <si>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</si>
  <si>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</si>
  <si>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</si>
  <si>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</si>
  <si>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</si>
  <si>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</si>
  <si>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</si>
  <si>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</si>
  <si>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</si>
  <si>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</si>
  <si>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</si>
  <si>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</si>
  <si>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</si>
  <si>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</si>
  <si>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</si>
  <si>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</si>
  <si>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</si>
  <si>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</si>
  <si>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</si>
  <si>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</si>
  <si>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</si>
  <si>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</si>
  <si>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</si>
  <si>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</si>
  <si>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</si>
  <si>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</si>
  <si>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</si>
  <si>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</si>
  <si>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</si>
  <si>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</si>
  <si>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</si>
  <si>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</si>
  <si>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</si>
  <si>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</si>
  <si>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</si>
  <si>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</si>
  <si>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</si>
  <si>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</si>
  <si>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</si>
  <si>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</si>
  <si>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</si>
  <si>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</si>
  <si>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</si>
  <si>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</si>
  <si>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</si>
  <si>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</si>
  <si>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</si>
  <si>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</si>
  <si>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</si>
  <si>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</si>
  <si>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</si>
  <si>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</si>
  <si>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</si>
  <si>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</si>
  <si>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</si>
  <si>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</si>
  <si>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</si>
  <si>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</si>
  <si>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</si>
  <si>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</si>
  <si>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</si>
  <si>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</si>
  <si>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</si>
  <si>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</si>
  <si>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</si>
  <si>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</si>
  <si>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</si>
  <si>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</si>
  <si>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</si>
  <si>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</si>
  <si>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</si>
  <si>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</si>
  <si>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</si>
  <si>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</si>
  <si>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</si>
  <si>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</si>
  <si>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</si>
  <si>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</si>
  <si>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</si>
  <si>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</si>
  <si>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</si>
  <si>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</si>
  <si>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</si>
  <si>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</si>
  <si>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</si>
  <si>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</si>
  <si>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</si>
  <si>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</si>
  <si>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</si>
  <si>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</si>
  <si>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</si>
  <si>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</si>
  <si>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</si>
  <si>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</si>
  <si>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</si>
  <si>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</si>
  <si>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</si>
  <si>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</si>
  <si>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</si>
  <si>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</si>
  <si>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</si>
  <si>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</si>
  <si>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</si>
  <si>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</si>
  <si>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</si>
  <si>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</si>
  <si>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</si>
  <si>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</si>
  <si>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</si>
  <si>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</si>
  <si>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</si>
  <si>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</si>
  <si>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</si>
  <si>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</si>
  <si>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</si>
  <si>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</si>
  <si>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</si>
  <si>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</si>
  <si>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</si>
  <si>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</si>
  <si>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</si>
  <si>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</si>
  <si>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</si>
  <si>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</si>
  <si>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</si>
  <si>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</si>
  <si>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</si>
  <si>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</si>
  <si>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</si>
  <si>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</si>
  <si>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</si>
  <si>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</si>
  <si>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</si>
  <si>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</si>
  <si>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</si>
  <si>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</si>
  <si>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</si>
  <si>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</si>
  <si>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</si>
  <si>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</si>
  <si>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</si>
  <si>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</si>
  <si>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</si>
  <si>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</si>
  <si>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</si>
  <si>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</si>
  <si>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</si>
  <si>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</si>
  <si>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</si>
  <si>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</si>
  <si>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</si>
  <si>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</si>
  <si>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</si>
  <si>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</si>
  <si>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</si>
  <si>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</si>
  <si>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</si>
  <si>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</si>
  <si>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</si>
  <si>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</si>
  <si>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</si>
  <si>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</si>
  <si>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</si>
  <si>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</si>
  <si>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</si>
  <si>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</si>
  <si>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</si>
  <si>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</si>
  <si>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</si>
  <si>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</si>
  <si>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</si>
  <si>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</si>
  <si>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</si>
  <si>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</si>
  <si>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</si>
  <si>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</si>
  <si>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</si>
  <si>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</si>
  <si>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</si>
  <si>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</si>
  <si>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</si>
  <si>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</si>
  <si>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</si>
  <si>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</si>
  <si>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</si>
  <si>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</si>
  <si>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</si>
  <si>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</si>
  <si>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</si>
  <si>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</si>
  <si>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</si>
  <si>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</si>
  <si>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</si>
  <si>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</si>
  <si>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</si>
  <si>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</si>
  <si>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</si>
  <si>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</si>
  <si>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</si>
  <si>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</si>
  <si>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</si>
  <si>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</si>
  <si>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</si>
  <si>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</si>
  <si>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</si>
  <si>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</si>
  <si>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</si>
  <si>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</si>
  <si>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</si>
  <si>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</si>
  <si>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</si>
  <si>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</si>
  <si>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</si>
  <si>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</si>
  <si>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</si>
  <si>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</si>
  <si>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</si>
  <si>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</si>
  <si>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</si>
  <si>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</si>
  <si>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</si>
  <si>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</si>
  <si>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</si>
  <si>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</si>
  <si>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</si>
  <si>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</si>
  <si>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</si>
  <si>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</si>
  <si>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</si>
  <si>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</si>
  <si>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</si>
  <si>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</si>
  <si>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</si>
  <si>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</si>
  <si>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</si>
  <si>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</si>
  <si>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</si>
  <si>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</si>
  <si>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</si>
  <si>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</si>
  <si>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</si>
  <si>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</si>
  <si>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</si>
  <si>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</si>
  <si>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</si>
  <si>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</si>
  <si>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</si>
  <si>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</si>
  <si>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</si>
  <si>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</si>
  <si>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</si>
  <si>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</si>
  <si>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</si>
  <si>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</si>
  <si>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</si>
  <si>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</si>
  <si>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</si>
  <si>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</si>
  <si>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</si>
  <si>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</si>
  <si>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</si>
  <si>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</si>
  <si>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</si>
  <si>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</si>
  <si>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</si>
  <si>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</si>
  <si>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</si>
  <si>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</si>
  <si>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</si>
  <si>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</si>
  <si>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</si>
  <si>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</si>
  <si>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</si>
  <si>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</si>
  <si>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</si>
  <si>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</si>
  <si>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</si>
  <si>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</si>
  <si>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</si>
  <si>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</si>
  <si>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</si>
  <si>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</si>
  <si>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</si>
  <si>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</si>
  <si>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</si>
  <si>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</si>
  <si>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</si>
  <si>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</si>
  <si>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</si>
  <si>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</si>
  <si>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</si>
  <si>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</si>
  <si>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</si>
  <si>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</si>
  <si>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</si>
  <si>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</si>
  <si>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</si>
  <si>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</si>
  <si>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</si>
  <si>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</si>
  <si>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</si>
  <si>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</si>
  <si>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</si>
  <si>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</si>
  <si>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</si>
  <si>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</si>
  <si>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</si>
  <si>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</si>
  <si>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</si>
  <si>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</si>
  <si>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</si>
  <si>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</si>
  <si>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</si>
  <si>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</si>
  <si>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</si>
  <si>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</si>
  <si>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</si>
  <si>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</si>
  <si>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</si>
  <si>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</si>
  <si>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</si>
  <si>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</si>
  <si>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</si>
  <si>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</si>
  <si>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</si>
  <si>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</si>
  <si>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</si>
  <si>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</si>
  <si>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</si>
  <si>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</si>
  <si>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</si>
  <si>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</si>
  <si>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</si>
  <si>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</si>
  <si>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</si>
  <si>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</si>
  <si>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</si>
  <si>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</si>
  <si>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</si>
  <si>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</si>
  <si>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</si>
  <si>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</si>
  <si>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</si>
  <si>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</si>
  <si>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</si>
  <si>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</si>
  <si>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</si>
  <si>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</si>
  <si>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</si>
  <si>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</si>
  <si>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</si>
  <si>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</si>
  <si>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</si>
  <si>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</si>
  <si>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</si>
  <si>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</si>
  <si>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</si>
  <si>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</si>
  <si>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</si>
  <si>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</si>
  <si>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</si>
  <si>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</si>
  <si>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</si>
  <si>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</si>
  <si>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</si>
  <si>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</si>
  <si>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</si>
  <si>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</si>
  <si>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</si>
  <si>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</si>
  <si>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</si>
  <si>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</si>
  <si>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</si>
  <si>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</si>
  <si>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</si>
  <si>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</si>
  <si>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</si>
  <si>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</si>
  <si>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</si>
  <si>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</si>
  <si>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</si>
  <si>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</si>
  <si>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</si>
  <si>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</si>
  <si>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</si>
  <si>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</si>
  <si>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</si>
  <si>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</si>
  <si>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</si>
  <si>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</si>
  <si>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</si>
  <si>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</si>
  <si>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</si>
  <si>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</si>
  <si>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</si>
  <si>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</si>
  <si>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</si>
  <si>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</si>
  <si>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</si>
  <si>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</si>
  <si>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</si>
  <si>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</si>
  <si>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</si>
  <si>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</si>
  <si>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</si>
  <si>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</si>
  <si>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</si>
  <si>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</si>
  <si>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</si>
  <si>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</si>
  <si>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</si>
  <si>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</si>
  <si>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</si>
  <si>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</si>
  <si>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</si>
  <si>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</si>
  <si>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</si>
  <si>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</si>
  <si>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</si>
  <si>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</si>
  <si>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</si>
  <si>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</si>
  <si>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</si>
  <si>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</si>
  <si>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</si>
  <si>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</si>
  <si>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</si>
  <si>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</si>
  <si>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</si>
  <si>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</si>
  <si>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</si>
  <si>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</si>
  <si>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</si>
  <si>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</si>
  <si>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</si>
  <si>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</si>
  <si>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</si>
  <si>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</si>
  <si>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</si>
  <si>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</si>
  <si>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</si>
  <si>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</si>
  <si>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</si>
  <si>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</si>
  <si>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</si>
  <si>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</si>
  <si>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</si>
  <si>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</si>
  <si>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</si>
  <si>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</si>
  <si>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</si>
  <si>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</si>
  <si>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</si>
  <si>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</si>
  <si>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</si>
  <si>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</si>
  <si>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</si>
  <si>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</si>
  <si>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</si>
  <si>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</si>
  <si>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</si>
  <si>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</si>
  <si>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</si>
  <si>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</si>
  <si>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</si>
  <si>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</si>
  <si>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</si>
  <si>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</si>
  <si>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</si>
  <si>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</si>
  <si>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</si>
  <si>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</si>
  <si>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</si>
  <si>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</si>
  <si>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</si>
  <si>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</si>
  <si>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</si>
  <si>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</si>
  <si>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</si>
  <si>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</si>
  <si>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</si>
  <si>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</si>
  <si>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</si>
  <si>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</si>
  <si>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</si>
  <si>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</si>
  <si>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</si>
  <si>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</si>
  <si>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</si>
  <si>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</si>
  <si>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</si>
  <si>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</si>
  <si>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</si>
  <si>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</si>
  <si>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</si>
  <si>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</si>
  <si>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</si>
  <si>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</si>
  <si>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</si>
  <si>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</si>
  <si>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</si>
  <si>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</si>
  <si>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</si>
  <si>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</si>
  <si>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</si>
  <si>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</si>
  <si>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</si>
  <si>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</si>
  <si>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</si>
  <si>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</si>
  <si>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</si>
  <si>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</si>
  <si>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</si>
  <si>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</si>
  <si>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</si>
  <si>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</si>
  <si>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</si>
  <si>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</si>
  <si>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</si>
  <si>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</si>
  <si>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</si>
  <si>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</si>
  <si>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</si>
  <si>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</si>
  <si>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</si>
  <si>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</si>
  <si>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</si>
  <si>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</si>
  <si>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</si>
  <si>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</si>
  <si>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</si>
  <si>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</si>
  <si>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</si>
  <si>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</si>
  <si>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</si>
  <si>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</si>
  <si>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</si>
  <si>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</si>
  <si>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</si>
  <si>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</si>
  <si>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</si>
  <si>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</si>
  <si>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</si>
  <si>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</si>
  <si>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</si>
  <si>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</si>
  <si>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</si>
  <si>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</si>
  <si>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</si>
  <si>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</si>
  <si>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</si>
  <si>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</si>
  <si>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</si>
  <si>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</si>
  <si>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</si>
  <si>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</si>
  <si>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</si>
  <si>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</si>
  <si>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</si>
  <si>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</si>
  <si>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</si>
  <si>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</si>
  <si>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</si>
  <si>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</si>
  <si>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</si>
  <si>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</si>
  <si>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</si>
  <si>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</si>
  <si>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</si>
  <si>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</si>
  <si>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</si>
  <si>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</si>
  <si>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</si>
  <si>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</si>
  <si>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</si>
  <si>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</si>
  <si>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</si>
  <si>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</si>
  <si>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</si>
  <si>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</si>
  <si>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</si>
  <si>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</si>
  <si>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</si>
  <si>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</si>
  <si>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</si>
  <si>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</si>
  <si>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</si>
  <si>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</si>
  <si>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</si>
  <si>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</si>
  <si>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</si>
  <si>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</si>
  <si>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</si>
  <si>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</si>
  <si>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</si>
  <si>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</si>
  <si>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</si>
  <si>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</si>
  <si>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</si>
  <si>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</si>
  <si>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</si>
  <si>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</si>
  <si>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</si>
  <si>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</si>
  <si>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</si>
  <si>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</si>
  <si>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</si>
  <si>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</si>
  <si>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</si>
  <si>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</si>
  <si>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</si>
  <si>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</si>
  <si>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</si>
  <si>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</si>
  <si>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</si>
  <si>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</si>
  <si>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</si>
  <si>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</si>
  <si>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</si>
  <si>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</si>
  <si>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</si>
  <si>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</si>
  <si>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</si>
  <si>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</si>
  <si>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</si>
  <si>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</si>
  <si>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</si>
  <si>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</si>
  <si>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</si>
  <si>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</si>
  <si>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</si>
  <si>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</si>
  <si>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</si>
  <si>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</si>
  <si>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</si>
  <si>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</si>
  <si>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</si>
  <si>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</si>
  <si>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</si>
  <si>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</si>
  <si>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</si>
  <si>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</si>
  <si>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</si>
  <si>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</si>
  <si>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</si>
  <si>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</si>
  <si>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</si>
  <si>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</si>
  <si>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</si>
  <si>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</si>
  <si>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</si>
  <si>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</si>
  <si>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</si>
  <si>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</si>
  <si>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</si>
  <si>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</si>
  <si>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</si>
  <si>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</si>
  <si>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</si>
  <si>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</si>
  <si>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</si>
  <si>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</si>
  <si>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</si>
  <si>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</si>
  <si>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</si>
  <si>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</si>
  <si>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</si>
  <si>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</si>
  <si>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</si>
  <si>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</si>
  <si>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</si>
  <si>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</si>
  <si>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</si>
  <si>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</si>
  <si>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</si>
  <si>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</si>
  <si>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</si>
  <si>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</si>
  <si>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</si>
  <si>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</si>
  <si>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</si>
  <si>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</si>
  <si>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</si>
  <si>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</si>
  <si>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</si>
  <si>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</si>
  <si>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</si>
  <si>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</si>
  <si>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</si>
  <si>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</si>
  <si>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</si>
  <si>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</si>
  <si>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</si>
  <si>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</si>
  <si>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</si>
  <si>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</si>
  <si>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</si>
  <si>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</si>
  <si>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</si>
  <si>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</si>
  <si>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</si>
  <si>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</si>
  <si>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</si>
  <si>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</si>
  <si>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</si>
  <si>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</si>
  <si>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</si>
  <si>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</si>
  <si>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</si>
  <si>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</si>
  <si>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</si>
  <si>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</si>
  <si>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</si>
  <si>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</si>
  <si>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</si>
  <si>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</si>
  <si>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</si>
  <si>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</si>
  <si>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</si>
  <si>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</si>
  <si>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</si>
  <si>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</si>
  <si>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</si>
  <si>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</si>
  <si>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</si>
  <si>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</si>
  <si>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</si>
  <si>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</si>
  <si>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</si>
  <si>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</si>
  <si>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</si>
  <si>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</si>
  <si>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</si>
  <si>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</si>
  <si>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</si>
  <si>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</si>
  <si>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</si>
  <si>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</si>
  <si>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</si>
  <si>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</si>
  <si>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</si>
  <si>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</si>
  <si>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</si>
  <si>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</si>
  <si>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</si>
  <si>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</si>
  <si>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</si>
  <si>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</si>
  <si>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</si>
  <si>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</si>
  <si>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</si>
  <si>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</si>
  <si>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</si>
  <si>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</si>
  <si>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</si>
  <si>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</si>
  <si>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</si>
  <si>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</si>
  <si>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</si>
  <si>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</si>
  <si>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</si>
  <si>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</si>
  <si>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</si>
  <si>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</si>
  <si>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</si>
  <si>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</si>
  <si>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</si>
  <si>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</si>
  <si>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</si>
  <si>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</si>
  <si>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</si>
  <si>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</si>
  <si>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</si>
  <si>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</si>
  <si>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</si>
  <si>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</si>
  <si>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</si>
  <si>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</si>
  <si>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</si>
  <si>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</si>
  <si>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</si>
  <si>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</si>
  <si>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</si>
  <si>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</si>
  <si>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</si>
  <si>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</si>
  <si>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</si>
  <si>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</si>
  <si>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</si>
  <si>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</si>
  <si>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</si>
  <si>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</si>
  <si>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</si>
  <si>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</si>
  <si>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</si>
  <si>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</si>
  <si>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</si>
  <si>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</si>
  <si>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</si>
  <si>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</si>
  <si>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</si>
  <si>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</si>
  <si>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</si>
  <si>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</si>
  <si>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</si>
  <si>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</si>
  <si>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</si>
  <si>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</si>
  <si>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</si>
  <si>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</si>
  <si>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</si>
  <si>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</si>
  <si>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</si>
  <si>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</si>
  <si>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</si>
  <si>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</si>
  <si>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</si>
  <si>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</si>
  <si>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</si>
  <si>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</si>
  <si>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</si>
  <si>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</si>
  <si>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</si>
  <si>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</si>
  <si>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</si>
  <si>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</si>
  <si>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</si>
  <si>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</si>
  <si>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</si>
  <si>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</si>
  <si>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</si>
  <si>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</si>
  <si>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</si>
  <si>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</si>
  <si>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</si>
  <si>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</si>
  <si>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</si>
  <si>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</si>
  <si>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</si>
  <si>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</si>
  <si>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</si>
  <si>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</si>
  <si>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</si>
  <si>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</si>
  <si>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</si>
  <si>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</si>
  <si>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</si>
  <si>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</si>
  <si>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</si>
  <si>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</si>
  <si>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</si>
  <si>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</si>
  <si>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</si>
  <si>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</si>
  <si>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</si>
  <si>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</si>
  <si>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</si>
  <si>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</si>
  <si>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</si>
  <si>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</si>
  <si>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</si>
  <si>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</si>
  <si>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</si>
  <si>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</si>
  <si>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</si>
  <si>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</si>
  <si>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</si>
  <si>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</si>
  <si>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</si>
  <si>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</si>
  <si>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</si>
  <si>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</si>
  <si>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</si>
  <si>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</si>
  <si>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</si>
  <si>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</si>
  <si>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</si>
  <si>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</si>
  <si>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</si>
  <si>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</si>
  <si>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</si>
  <si>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</si>
  <si>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</si>
  <si>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</si>
  <si>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</si>
  <si>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</si>
  <si>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</si>
  <si>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</si>
  <si>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</si>
  <si>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</si>
  <si>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</si>
  <si>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</si>
  <si>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</si>
  <si>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</si>
  <si>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</si>
  <si>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</si>
  <si>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</si>
  <si>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</si>
  <si>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</si>
  <si>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</si>
  <si>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</si>
  <si>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</si>
  <si>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</si>
  <si>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</si>
  <si>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</si>
  <si>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</si>
  <si>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</si>
  <si>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</si>
  <si>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</si>
  <si>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</si>
  <si>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</si>
  <si>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</si>
  <si>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</si>
  <si>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</si>
  <si>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</si>
  <si>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</si>
  <si>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</si>
  <si>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</si>
  <si>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</si>
  <si>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</si>
  <si>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</si>
  <si>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</si>
  <si>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</si>
  <si>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</si>
  <si>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</si>
  <si>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</si>
  <si>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</si>
  <si>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</si>
  <si>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</si>
  <si>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</si>
  <si>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</si>
  <si>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</si>
  <si>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</si>
  <si>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</si>
  <si>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</si>
  <si>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</si>
  <si>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</si>
  <si>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</si>
  <si>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</si>
  <si>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</si>
  <si>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</si>
  <si>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</si>
  <si>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</si>
  <si>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</si>
  <si>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</si>
  <si>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</si>
  <si>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</si>
  <si>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</si>
  <si>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</si>
  <si>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</si>
  <si>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</si>
  <si>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</si>
  <si>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</si>
  <si>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</si>
  <si>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</si>
  <si>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</si>
  <si>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</si>
  <si>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</si>
  <si>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</si>
  <si>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</si>
  <si>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</si>
  <si>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</si>
  <si>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</si>
  <si>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</si>
  <si>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</si>
  <si>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</si>
  <si>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</si>
  <si>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</si>
  <si>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</si>
  <si>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</si>
  <si>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</si>
  <si>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</si>
  <si>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</si>
  <si>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</si>
  <si>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</si>
  <si>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</si>
  <si>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</si>
  <si>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</si>
  <si>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</si>
  <si>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</si>
  <si>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</si>
  <si>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</si>
  <si>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</si>
  <si>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</si>
  <si>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</si>
  <si>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</si>
  <si>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</si>
  <si>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</si>
  <si>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</si>
  <si>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</si>
  <si>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</si>
  <si>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</si>
  <si>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</si>
  <si>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</si>
  <si>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</si>
  <si>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</si>
  <si>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</si>
  <si>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</si>
  <si>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</si>
  <si>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</si>
  <si>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</si>
  <si>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</si>
  <si>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</si>
  <si>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</si>
  <si>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</si>
  <si>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</si>
  <si>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</si>
  <si>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</si>
  <si>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</si>
  <si>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</si>
  <si>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</si>
  <si>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</si>
  <si>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</si>
  <si>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</si>
  <si>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</si>
  <si>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</si>
  <si>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</si>
  <si>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</si>
  <si>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</si>
  <si>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</si>
  <si>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</si>
  <si>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</si>
  <si>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</si>
  <si>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</si>
  <si>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</si>
  <si>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</si>
  <si>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</si>
  <si>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</si>
  <si>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</si>
  <si>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</si>
  <si>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</si>
  <si>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</si>
  <si>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</si>
  <si>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</si>
  <si>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</si>
  <si>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</si>
  <si>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</si>
  <si>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</si>
  <si>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</si>
  <si>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</si>
  <si>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</si>
  <si>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</si>
  <si>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</si>
  <si>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</si>
  <si>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</si>
  <si>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</si>
  <si>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</si>
  <si>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</si>
  <si>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</si>
  <si>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</si>
  <si>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</si>
  <si>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</si>
  <si>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</si>
  <si>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</si>
  <si>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</si>
  <si>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</si>
  <si>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</si>
  <si>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</si>
  <si>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</si>
  <si>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</si>
  <si>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</si>
  <si>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</si>
  <si>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</si>
  <si>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</si>
  <si>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</si>
  <si>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</si>
  <si>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</si>
  <si>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</si>
  <si>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</si>
  <si>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</si>
  <si>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</si>
  <si>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</si>
  <si>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</si>
  <si>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</si>
  <si>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</si>
  <si>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</si>
  <si>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</si>
  <si>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</si>
  <si>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</si>
  <si>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</si>
  <si>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</si>
  <si>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</si>
  <si>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</si>
  <si>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</si>
  <si>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</si>
  <si>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</si>
  <si>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</si>
  <si>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</si>
  <si>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</si>
  <si>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</si>
  <si>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</si>
  <si>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</si>
  <si>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</si>
  <si>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</si>
  <si>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</si>
  <si>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</si>
  <si>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</si>
  <si>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</si>
  <si>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</si>
  <si>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</si>
  <si>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</si>
  <si>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</si>
  <si>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</si>
  <si>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</si>
  <si>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</si>
  <si>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</si>
  <si>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</si>
  <si>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</si>
  <si>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</si>
  <si>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</si>
  <si>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</si>
  <si>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</si>
  <si>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</si>
  <si>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</si>
  <si>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</si>
  <si>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</si>
  <si>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</si>
  <si>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</si>
  <si>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</si>
  <si>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</si>
  <si>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</si>
  <si>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</si>
  <si>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</si>
  <si>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</si>
  <si>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</si>
  <si>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</si>
  <si>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</si>
  <si>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</si>
  <si>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</si>
  <si>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</si>
  <si>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</si>
  <si>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</si>
  <si>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</si>
  <si>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</si>
  <si>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</si>
  <si>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</si>
  <si>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</si>
  <si>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</si>
  <si>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</si>
  <si>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</si>
  <si>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</si>
  <si>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</si>
  <si>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</si>
  <si>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</si>
  <si>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</si>
  <si>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</si>
  <si>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</si>
  <si>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</si>
  <si>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</si>
  <si>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</si>
  <si>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</si>
  <si>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</si>
  <si>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</si>
  <si>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</si>
  <si>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</si>
  <si>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</si>
  <si>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</si>
  <si>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</si>
  <si>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</si>
  <si>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</si>
  <si>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</si>
  <si>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</si>
  <si>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</si>
  <si>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</si>
  <si>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</si>
  <si>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</si>
  <si>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</si>
  <si>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</si>
  <si>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</si>
  <si>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</si>
  <si>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</si>
  <si>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</si>
  <si>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</si>
  <si>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</si>
  <si>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</si>
  <si>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</si>
  <si>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</si>
  <si>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</si>
  <si>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</si>
  <si>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</si>
  <si>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</si>
  <si>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</si>
  <si>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</si>
  <si>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</si>
  <si>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</si>
  <si>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</si>
  <si>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</si>
  <si>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</si>
  <si>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</si>
  <si>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</si>
  <si>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</si>
  <si>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</si>
  <si>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</si>
  <si>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</si>
  <si>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</si>
  <si>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</si>
  <si>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</si>
  <si>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</si>
  <si>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</si>
  <si>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</si>
  <si>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</si>
  <si>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</si>
  <si>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</si>
  <si>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</si>
  <si>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</si>
  <si>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</si>
  <si>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</si>
  <si>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</si>
  <si>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</si>
  <si>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</si>
  <si>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</si>
  <si>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</si>
  <si>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</si>
  <si>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</si>
  <si>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</si>
  <si>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</si>
  <si>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</si>
  <si>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</si>
  <si>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</si>
  <si>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</si>
  <si>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</si>
  <si>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</si>
  <si>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</si>
  <si>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</si>
  <si>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</si>
  <si>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</si>
  <si>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</si>
  <si>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</si>
  <si>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</si>
  <si>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</si>
  <si>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</si>
  <si>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</si>
  <si>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</si>
  <si>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</si>
  <si>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</si>
  <si>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</si>
  <si>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</si>
  <si>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</si>
  <si>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</si>
  <si>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</si>
  <si>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</si>
  <si>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</si>
  <si>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</si>
  <si>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</si>
  <si>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</si>
  <si>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</si>
  <si>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</si>
  <si>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</si>
  <si>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</si>
  <si>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</si>
  <si>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</si>
  <si>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</si>
  <si>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</si>
  <si>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</si>
  <si>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</si>
  <si>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</si>
  <si>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</si>
  <si>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</si>
  <si>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</si>
  <si>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</si>
  <si>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</si>
  <si>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</si>
  <si>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</si>
  <si>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</si>
  <si>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</si>
  <si>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</si>
  <si>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</si>
  <si>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</si>
  <si>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</si>
  <si>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</si>
  <si>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</si>
  <si>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</si>
  <si>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</si>
  <si>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</si>
  <si>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</si>
  <si>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</si>
  <si>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</si>
  <si>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</si>
  <si>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</si>
  <si>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</si>
  <si>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</si>
  <si>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</si>
  <si>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</si>
  <si>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</si>
  <si>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</si>
  <si>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</si>
  <si>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</si>
  <si>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</si>
  <si>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</si>
  <si>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</si>
  <si>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</si>
  <si>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</si>
  <si>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</si>
  <si>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</si>
  <si>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</si>
  <si>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</si>
  <si>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</si>
  <si>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</si>
  <si>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</si>
  <si>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</si>
  <si>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</si>
  <si>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</si>
  <si>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</si>
  <si>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</si>
  <si>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</si>
  <si>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</si>
  <si>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</si>
  <si>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</si>
  <si>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</si>
  <si>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</si>
  <si>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</si>
  <si>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</si>
  <si>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</si>
  <si>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</si>
  <si>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</si>
  <si>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</si>
  <si>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</si>
  <si>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</si>
  <si>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</si>
  <si>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</si>
  <si>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</si>
  <si>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</si>
  <si>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</si>
  <si>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</si>
  <si>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</si>
  <si>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</si>
  <si>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</si>
  <si>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</si>
  <si>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</si>
  <si>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</si>
  <si>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</si>
  <si>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</si>
  <si>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</si>
  <si>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</si>
  <si>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</si>
  <si>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</si>
  <si>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</si>
  <si>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</si>
  <si>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</si>
  <si>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</si>
  <si>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</si>
  <si>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</si>
  <si>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</si>
  <si>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</si>
  <si>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</si>
  <si>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</si>
  <si>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</si>
  <si>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</si>
  <si>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</si>
  <si>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</si>
  <si>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</si>
  <si>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</si>
  <si>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</si>
  <si>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</si>
  <si>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</si>
  <si>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</si>
  <si>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</si>
  <si>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</si>
  <si>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</si>
  <si>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</si>
  <si>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</si>
  <si>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</si>
  <si>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</si>
  <si>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</si>
  <si>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</si>
  <si>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</si>
  <si>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</si>
  <si>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</si>
  <si>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</si>
  <si>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</si>
  <si>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</si>
  <si>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</si>
  <si>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</si>
  <si>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</si>
  <si>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</si>
  <si>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</si>
  <si>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</si>
  <si>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</si>
  <si>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</si>
  <si>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</si>
  <si>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</si>
  <si>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</si>
  <si>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</si>
  <si>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</si>
  <si>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</si>
  <si>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</si>
  <si>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</si>
  <si>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</si>
  <si>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</si>
  <si>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</si>
  <si>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</si>
  <si>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</si>
  <si>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</si>
  <si>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</si>
  <si>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</si>
  <si>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</si>
  <si>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</si>
  <si>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</si>
  <si>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</si>
  <si>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</si>
  <si>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</si>
  <si>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</si>
  <si>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</si>
  <si>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</si>
  <si>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</si>
  <si>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</si>
  <si>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</si>
  <si>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</si>
  <si>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</si>
  <si>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</si>
  <si>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</si>
  <si>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</si>
  <si>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</si>
  <si>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</si>
  <si>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</si>
  <si>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</si>
  <si>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</si>
  <si>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</si>
  <si>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</si>
  <si>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</si>
  <si>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</si>
  <si>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</si>
  <si>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</si>
  <si>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</si>
  <si>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</si>
  <si>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</si>
  <si>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</si>
  <si>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</si>
  <si>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</si>
  <si>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</si>
  <si>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</si>
  <si>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</si>
  <si>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</si>
  <si>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</si>
  <si>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</si>
  <si>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</si>
  <si>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</si>
  <si>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</si>
  <si>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</si>
  <si>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</si>
  <si>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</si>
  <si>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</si>
  <si>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</si>
  <si>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</si>
  <si>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</si>
  <si>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</si>
  <si>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</si>
  <si>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</si>
  <si>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</si>
  <si>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</si>
  <si>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</si>
  <si>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</si>
  <si>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</si>
  <si>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</si>
  <si>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</si>
  <si>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</si>
  <si>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</si>
  <si>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</si>
  <si>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</si>
  <si>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</si>
  <si>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</si>
  <si>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</si>
  <si>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</si>
  <si>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</si>
  <si>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</si>
  <si>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</si>
  <si>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</si>
  <si>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</si>
  <si>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</si>
  <si>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</si>
  <si>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</si>
  <si>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</si>
  <si>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</si>
  <si>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</si>
  <si>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</si>
  <si>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</si>
  <si>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</si>
  <si>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</si>
  <si>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</si>
  <si>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</si>
  <si>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</si>
  <si>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</si>
  <si>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</si>
  <si>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</si>
  <si>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</si>
  <si>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</si>
  <si>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</si>
  <si>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</si>
  <si>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</si>
  <si>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</si>
  <si>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</si>
  <si>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</si>
  <si>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</si>
  <si>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</si>
  <si>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</si>
  <si>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</si>
  <si>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</si>
  <si>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</si>
  <si>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</si>
  <si>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</si>
  <si>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</si>
  <si>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</si>
  <si>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</si>
  <si>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</si>
  <si>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</si>
  <si>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</si>
  <si>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</si>
  <si>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</si>
  <si>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</si>
  <si>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</si>
  <si>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</si>
  <si>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</si>
  <si>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</si>
  <si>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</si>
  <si>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</si>
  <si>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</si>
  <si>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</si>
  <si>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</si>
  <si>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</si>
  <si>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</si>
  <si>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</si>
  <si>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</si>
  <si>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</si>
  <si>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</si>
  <si>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</si>
  <si>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</si>
  <si>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</si>
  <si>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</si>
  <si>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</si>
  <si>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</si>
  <si>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</si>
  <si>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</si>
  <si>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</si>
  <si>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</si>
  <si>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</si>
  <si>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</si>
  <si>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</si>
  <si>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</si>
  <si>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</si>
  <si>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</si>
  <si>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</si>
  <si>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</si>
  <si>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</si>
  <si>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</si>
  <si>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</si>
  <si>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</si>
  <si>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</si>
  <si>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</si>
  <si>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</si>
  <si>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</si>
  <si>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</si>
  <si>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</si>
  <si>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</si>
  <si>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</si>
  <si>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</si>
  <si>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</si>
  <si>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</si>
  <si>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</si>
  <si>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</si>
  <si>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</si>
  <si>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</si>
  <si>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</si>
  <si>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</si>
  <si>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</si>
  <si>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</si>
  <si>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</si>
  <si>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</si>
  <si>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</si>
  <si>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</si>
  <si>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</si>
  <si>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</si>
  <si>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</si>
  <si>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</si>
  <si>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</si>
  <si>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</si>
  <si>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</si>
  <si>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</si>
  <si>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</si>
  <si>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</si>
  <si>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</si>
  <si>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</si>
  <si>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</si>
  <si>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</si>
  <si>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</si>
  <si>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</si>
  <si>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</si>
  <si>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</si>
  <si>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</si>
  <si>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</si>
  <si>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</si>
  <si>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</si>
  <si>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</si>
  <si>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</si>
  <si>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</si>
  <si>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</si>
  <si>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</si>
  <si>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</si>
  <si>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</si>
  <si>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</si>
  <si>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</si>
  <si>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</si>
  <si>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</si>
  <si>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</si>
  <si>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</si>
  <si>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</si>
  <si>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</si>
  <si>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</si>
  <si>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</si>
  <si>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</si>
  <si>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</si>
  <si>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</si>
  <si>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</si>
  <si>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</si>
  <si>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</si>
  <si>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</si>
  <si>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</si>
  <si>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</si>
  <si>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</si>
  <si>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</si>
  <si>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</si>
  <si>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</si>
  <si>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</si>
  <si>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</si>
  <si>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</si>
  <si>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</si>
  <si>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</si>
  <si>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</si>
  <si>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</si>
  <si>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</si>
  <si>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</si>
  <si>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</si>
  <si>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</si>
  <si>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</si>
  <si>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</si>
  <si>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</si>
  <si>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</si>
  <si>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</si>
  <si>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</si>
  <si>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</si>
  <si>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</si>
  <si>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</si>
  <si>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</si>
  <si>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</si>
  <si>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</si>
  <si>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</si>
  <si>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</si>
  <si>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</si>
  <si>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</si>
  <si>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</si>
  <si>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</si>
  <si>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</si>
  <si>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</si>
  <si>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</si>
  <si>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</si>
  <si>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</si>
  <si>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</si>
  <si>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</si>
  <si>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</si>
  <si>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</si>
  <si>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</si>
  <si>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</si>
  <si>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</si>
  <si>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</si>
  <si>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</si>
  <si>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</si>
  <si>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</si>
  <si>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</si>
  <si>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</si>
  <si>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</si>
  <si>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</si>
  <si>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</si>
  <si>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</si>
  <si>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</si>
  <si>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</si>
  <si>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</si>
  <si>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</si>
  <si>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</si>
  <si>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</si>
  <si>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</si>
  <si>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</si>
  <si>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</si>
  <si>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</si>
  <si>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</si>
  <si>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</si>
  <si>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</si>
  <si>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</si>
  <si>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</si>
  <si>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</si>
  <si>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</si>
  <si>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</si>
  <si>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</si>
  <si>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</si>
  <si>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</si>
  <si>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</si>
  <si>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</si>
  <si>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</si>
  <si>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</si>
  <si>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</si>
  <si>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</si>
  <si>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</si>
  <si>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</si>
  <si>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</si>
  <si>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</si>
  <si>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</si>
  <si>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</si>
  <si>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</si>
  <si>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</si>
  <si>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</si>
  <si>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</si>
  <si>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</si>
  <si>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</si>
  <si>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</si>
  <si>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</si>
  <si>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</si>
  <si>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</si>
  <si>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</si>
  <si>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</si>
  <si>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</si>
  <si>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</si>
  <si>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</si>
  <si>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</si>
  <si>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</si>
  <si>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</si>
  <si>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</si>
  <si>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</si>
  <si>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</si>
  <si>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</si>
  <si>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</si>
  <si>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</si>
  <si>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</si>
  <si>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</si>
  <si>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</si>
  <si>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</si>
  <si>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</si>
  <si>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</si>
  <si>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</si>
  <si>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</si>
  <si>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</si>
  <si>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</si>
  <si>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</si>
  <si>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</si>
  <si>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</si>
  <si>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</si>
  <si>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</si>
  <si>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</si>
  <si>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</si>
  <si>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</si>
  <si>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</si>
  <si>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</si>
  <si>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</si>
  <si>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</si>
  <si>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</si>
  <si>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</si>
  <si>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</si>
  <si>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</si>
  <si>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</si>
  <si>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</si>
  <si>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</si>
  <si>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</si>
  <si>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</si>
  <si>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</si>
  <si>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</si>
  <si>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</si>
  <si>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</si>
  <si>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</si>
  <si>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</si>
  <si>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</si>
  <si>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</si>
  <si>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</si>
  <si>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</si>
  <si>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</si>
  <si>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</si>
  <si>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</si>
  <si>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</si>
  <si>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</si>
  <si>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</si>
  <si>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</si>
  <si>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</si>
  <si>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</si>
  <si>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</si>
  <si>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</si>
  <si>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</si>
  <si>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</si>
  <si>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</si>
  <si>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</si>
  <si>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</si>
  <si>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</si>
  <si>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</si>
  <si>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</si>
  <si>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</si>
  <si>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</si>
  <si>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</si>
  <si>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</si>
  <si>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</si>
  <si>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</si>
  <si>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</si>
  <si>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</si>
  <si>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</si>
  <si>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</si>
  <si>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</si>
  <si>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</si>
  <si>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</si>
  <si>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</si>
  <si>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</si>
  <si>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</si>
  <si>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</si>
  <si>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</si>
  <si>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</si>
  <si>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</si>
  <si>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</si>
  <si>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</si>
  <si>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</si>
  <si>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</si>
  <si>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</si>
  <si>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</si>
  <si>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</si>
  <si>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</si>
  <si>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</si>
  <si>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</si>
  <si>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</si>
  <si>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</si>
  <si>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</si>
  <si>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</si>
  <si>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</si>
  <si>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</si>
  <si>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</si>
  <si>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</si>
  <si>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</si>
  <si>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</si>
  <si>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</si>
  <si>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</si>
  <si>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</si>
  <si>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</si>
  <si>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</si>
  <si>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</si>
  <si>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</si>
  <si>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</si>
  <si>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</si>
  <si>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</si>
  <si>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</si>
  <si>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</si>
  <si>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</si>
  <si>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</si>
  <si>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</si>
  <si>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</si>
  <si>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</si>
  <si>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</si>
  <si>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</si>
  <si>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</si>
  <si>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</si>
  <si>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</si>
  <si>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</si>
  <si>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</si>
  <si>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</si>
  <si>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</si>
  <si>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</si>
  <si>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</si>
  <si>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</si>
  <si>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</si>
  <si>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</si>
  <si>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</si>
  <si>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</si>
  <si>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</si>
  <si>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</si>
  <si>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</si>
  <si>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</si>
  <si>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</si>
  <si>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</si>
  <si>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</si>
  <si>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</si>
  <si>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</si>
  <si>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</si>
  <si>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</si>
  <si>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</si>
  <si>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</si>
  <si>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</si>
  <si>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</si>
  <si>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</si>
  <si>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</si>
  <si>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</si>
  <si>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</si>
  <si>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</si>
  <si>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</si>
  <si>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</si>
  <si>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</si>
  <si>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</si>
  <si>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</si>
  <si>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</si>
  <si>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</si>
  <si>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</si>
  <si>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</si>
  <si>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</si>
  <si>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</si>
  <si>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</si>
  <si>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</si>
  <si>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</si>
  <si>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</si>
  <si>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</si>
  <si>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</si>
  <si>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</si>
  <si>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</si>
  <si>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</si>
  <si>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</si>
  <si>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</si>
  <si>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</si>
  <si>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</si>
  <si>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</si>
  <si>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</si>
  <si>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</si>
  <si>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</si>
  <si>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</si>
  <si>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</si>
  <si>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</si>
  <si>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</si>
  <si>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</si>
  <si>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</si>
  <si>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</si>
  <si>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</si>
  <si>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</si>
  <si>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</si>
  <si>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</si>
  <si>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</si>
  <si>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</si>
  <si>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</si>
  <si>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</si>
  <si>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</si>
  <si>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</si>
  <si>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</si>
  <si>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</si>
  <si>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</si>
  <si>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</si>
  <si>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</si>
  <si>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</si>
  <si>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</si>
  <si>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</si>
  <si>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</si>
  <si>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</si>
  <si>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</si>
  <si>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</si>
  <si>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</si>
  <si>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</si>
  <si>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</si>
  <si>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</si>
  <si>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</si>
  <si>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</si>
  <si>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</si>
  <si>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</si>
  <si>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</si>
  <si>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</si>
  <si>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</si>
  <si>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</si>
  <si>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</si>
  <si>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</si>
  <si>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</si>
  <si>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</si>
  <si>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</si>
  <si>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</si>
  <si>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</si>
  <si>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</si>
  <si>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</si>
  <si>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</si>
  <si>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</si>
  <si>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</si>
  <si>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</si>
  <si>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</si>
  <si>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</si>
  <si>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</si>
  <si>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</si>
  <si>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</si>
  <si>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</si>
  <si>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</si>
  <si>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</si>
  <si>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</si>
  <si>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</si>
  <si>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</si>
  <si>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</si>
  <si>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</si>
  <si>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</si>
  <si>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</si>
  <si>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</si>
  <si>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</si>
  <si>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</si>
  <si>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</si>
  <si>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</si>
  <si>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</si>
  <si>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</si>
  <si>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</si>
  <si>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</si>
  <si>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</si>
  <si>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</si>
  <si>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</si>
  <si>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</si>
  <si>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</si>
  <si>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</si>
  <si>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</si>
  <si>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</si>
  <si>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</si>
  <si>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</si>
  <si>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</si>
  <si>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</si>
  <si>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</si>
  <si>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</si>
  <si>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</si>
  <si>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</si>
  <si>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</si>
  <si>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</si>
  <si>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</si>
  <si>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</si>
  <si>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</si>
  <si>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</si>
  <si>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</si>
  <si>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</si>
  <si>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</si>
  <si>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</si>
  <si>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</si>
  <si>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</si>
  <si>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</si>
  <si>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</si>
  <si>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</si>
  <si>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</si>
  <si>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</si>
  <si>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</si>
  <si>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</si>
  <si>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</si>
  <si>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</si>
  <si>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</si>
  <si>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</si>
  <si>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</si>
  <si>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</si>
  <si>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</si>
  <si>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</si>
  <si>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</si>
  <si>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</si>
  <si>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</si>
  <si>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</si>
  <si>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</si>
  <si>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</si>
  <si>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</si>
  <si>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</si>
  <si>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</si>
  <si>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</si>
  <si>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</si>
  <si>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</si>
  <si>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</si>
  <si>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</si>
  <si>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</si>
  <si>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</si>
  <si>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</si>
  <si>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</si>
  <si>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</si>
  <si>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</si>
  <si>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</si>
  <si>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</si>
  <si>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</si>
  <si>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</si>
  <si>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</si>
  <si>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</si>
  <si>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</si>
  <si>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</si>
  <si>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</si>
  <si>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</si>
  <si>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</si>
  <si>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</si>
  <si>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</si>
  <si>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</si>
  <si>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</si>
  <si>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</si>
  <si>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</si>
  <si>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</si>
  <si>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</si>
  <si>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</si>
  <si>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</si>
  <si>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</si>
  <si>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</si>
  <si>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</si>
  <si>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</si>
  <si>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</si>
  <si>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</si>
  <si>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</si>
  <si>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</si>
  <si>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</si>
  <si>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</si>
  <si>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</si>
  <si>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</si>
  <si>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</si>
  <si>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</si>
  <si>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</si>
  <si>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</si>
  <si>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</si>
  <si>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</si>
  <si>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</si>
  <si>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</si>
  <si>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</si>
  <si>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</si>
  <si>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</si>
  <si>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</si>
  <si>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</si>
  <si>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</si>
  <si>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</si>
  <si>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</si>
  <si>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</si>
  <si>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</si>
  <si>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</si>
  <si>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</si>
  <si>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</si>
  <si>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</si>
  <si>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</si>
  <si>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</si>
  <si>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</si>
  <si>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</si>
  <si>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</si>
  <si>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</si>
  <si>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</si>
  <si>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</si>
  <si>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</si>
  <si>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</si>
  <si>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</si>
  <si>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</si>
  <si>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</si>
  <si>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</si>
  <si>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</si>
  <si>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</si>
  <si>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</si>
  <si>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</si>
  <si>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</si>
  <si>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</si>
  <si>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</si>
  <si>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</si>
  <si>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</si>
  <si>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</si>
  <si>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</si>
  <si>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</si>
  <si>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</si>
  <si>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</si>
  <si>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</si>
  <si>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</si>
  <si>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</si>
  <si>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</si>
  <si>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</si>
  <si>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</si>
  <si>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</si>
  <si>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</si>
  <si>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</si>
  <si>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</si>
  <si>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</si>
  <si>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</si>
  <si>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</si>
  <si>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</si>
  <si>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</si>
  <si>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</si>
  <si>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</si>
  <si>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</si>
  <si>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</si>
  <si>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</si>
  <si>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</si>
  <si>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</si>
  <si>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</si>
  <si>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</si>
  <si>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</si>
  <si>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</si>
  <si>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</si>
  <si>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</si>
  <si>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</si>
  <si>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</si>
  <si>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</si>
  <si>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</si>
  <si>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</si>
  <si>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</si>
  <si>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</si>
  <si>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</si>
  <si>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</si>
  <si>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</si>
  <si>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</si>
  <si>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</si>
  <si>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</si>
  <si>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</si>
  <si>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</si>
  <si>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</si>
  <si>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</si>
  <si>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</si>
  <si>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</si>
  <si>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</si>
  <si>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</si>
  <si>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</si>
  <si>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</si>
  <si>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</si>
  <si>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</si>
  <si>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</si>
  <si>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</si>
  <si>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</si>
  <si>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</si>
  <si>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</si>
  <si>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</si>
  <si>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</si>
  <si>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</si>
  <si>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</si>
  <si>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</si>
  <si>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</si>
  <si>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</si>
  <si>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</si>
  <si>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</si>
  <si>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</si>
  <si>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</si>
  <si>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</si>
  <si>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</si>
  <si>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</si>
  <si>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</si>
  <si>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</si>
  <si>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</si>
  <si>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</si>
  <si>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</si>
  <si>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</si>
  <si>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</si>
  <si>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</si>
  <si>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</si>
  <si>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</si>
  <si>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</si>
  <si>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</si>
  <si>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</si>
  <si>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</si>
  <si>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</si>
  <si>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</si>
  <si>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</si>
  <si>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</si>
  <si>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</si>
  <si>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</si>
  <si>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</si>
  <si>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</si>
  <si>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</si>
  <si>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</si>
  <si>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</si>
  <si>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</si>
  <si>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</si>
  <si>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</si>
  <si>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</si>
  <si>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</si>
  <si>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</si>
  <si>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</si>
  <si>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</si>
  <si>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</si>
  <si>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</si>
  <si>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</si>
  <si>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</si>
  <si>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</si>
  <si>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</si>
  <si>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</si>
  <si>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</si>
  <si>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</si>
  <si>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</si>
  <si>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</si>
  <si>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</si>
  <si>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</si>
  <si>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</si>
  <si>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</si>
  <si>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</si>
  <si>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</si>
  <si>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</si>
  <si>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</si>
  <si>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</si>
  <si>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</si>
  <si>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</si>
  <si>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</si>
  <si>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</si>
  <si>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</si>
  <si>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</si>
  <si>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</si>
  <si>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</si>
  <si>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</si>
  <si>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</si>
  <si>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</si>
  <si>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</si>
  <si>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</si>
  <si>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</si>
  <si>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</si>
  <si>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</si>
  <si>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</si>
  <si>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</si>
  <si>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</si>
  <si>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</si>
  <si>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</si>
  <si>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</si>
  <si>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</si>
  <si>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</si>
  <si>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</si>
  <si>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</si>
  <si>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</si>
  <si>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</si>
  <si>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</si>
  <si>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</si>
  <si>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</si>
  <si>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</si>
  <si>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</si>
  <si>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</si>
  <si>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</si>
  <si>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</si>
  <si>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</si>
  <si>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</si>
  <si>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</si>
  <si>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</si>
  <si>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</si>
  <si>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</si>
  <si>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</si>
  <si>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</si>
  <si>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</si>
  <si>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</si>
  <si>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</si>
  <si>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</si>
  <si>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</si>
  <si>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</si>
  <si>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</si>
  <si>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</si>
  <si>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</si>
  <si>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</si>
  <si>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</si>
  <si>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</si>
  <si>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</si>
  <si>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</si>
  <si>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</si>
  <si>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</si>
  <si>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</si>
  <si>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</si>
  <si>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</si>
  <si>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</si>
  <si>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</si>
  <si>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</si>
  <si>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</si>
  <si>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</si>
  <si>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</si>
  <si>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</si>
  <si>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</si>
  <si>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</si>
  <si>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</si>
  <si>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</si>
  <si>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</si>
  <si>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</si>
  <si>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</si>
  <si>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</si>
  <si>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</si>
  <si>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</si>
  <si>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</si>
  <si>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</si>
  <si>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</si>
  <si>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</si>
  <si>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</si>
  <si>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</si>
  <si>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</si>
  <si>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</si>
  <si>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</si>
  <si>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</si>
  <si>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</si>
  <si>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</si>
  <si>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</si>
  <si>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</si>
  <si>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</si>
  <si>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</si>
  <si>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</si>
  <si>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</si>
  <si>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</si>
  <si>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</si>
  <si>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</si>
  <si>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</si>
  <si>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</si>
  <si>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</si>
  <si>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</si>
  <si>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</si>
  <si>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</si>
  <si>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</si>
  <si>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</si>
  <si>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</si>
  <si>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</si>
  <si>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</si>
  <si>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</si>
  <si>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</si>
  <si>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</si>
  <si>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</si>
  <si>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</si>
  <si>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</si>
  <si>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</si>
  <si>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</si>
  <si>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</si>
  <si>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</si>
  <si>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</si>
  <si>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</si>
  <si>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</si>
  <si>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</si>
  <si>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</si>
  <si>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</si>
  <si>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</si>
  <si>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</si>
  <si>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</si>
  <si>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</si>
  <si>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</si>
  <si>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</si>
  <si>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</si>
  <si>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</si>
  <si>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</si>
  <si>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</si>
  <si>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</si>
  <si>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</si>
  <si>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</si>
  <si>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</si>
  <si>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</si>
  <si>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</si>
  <si>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</si>
  <si>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</si>
  <si>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</si>
  <si>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</si>
  <si>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</si>
  <si>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</si>
  <si>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</si>
  <si>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</si>
  <si>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</si>
  <si>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</si>
  <si>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</si>
  <si>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</si>
  <si>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</si>
  <si>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</si>
  <si>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</si>
  <si>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</si>
  <si>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</si>
  <si>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</si>
  <si>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</si>
  <si>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</si>
  <si>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</si>
  <si>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</si>
  <si>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</si>
  <si>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</si>
  <si>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</si>
  <si>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</si>
  <si>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</si>
  <si>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</si>
  <si>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</si>
  <si>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</si>
  <si>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</si>
  <si>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</si>
  <si>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</si>
  <si>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</si>
  <si>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</si>
  <si>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</si>
  <si>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</si>
  <si>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</si>
  <si>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</si>
  <si>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</si>
  <si>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</si>
  <si>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</si>
  <si>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</si>
  <si>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</si>
  <si>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</si>
  <si>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</si>
  <si>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</si>
  <si>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</si>
  <si>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</si>
  <si>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</si>
  <si>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</si>
  <si>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</si>
  <si>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</si>
  <si>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</si>
  <si>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</si>
  <si>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</si>
  <si>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</si>
  <si>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</si>
  <si>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</si>
  <si>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</si>
  <si>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</si>
  <si>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</si>
  <si>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</si>
  <si>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</si>
  <si>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</si>
  <si>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</si>
  <si>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</si>
  <si>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</si>
  <si>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</si>
  <si>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</si>
  <si>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</si>
  <si>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</si>
  <si>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</si>
  <si>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</si>
  <si>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</si>
  <si>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</si>
  <si>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</si>
  <si>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</si>
  <si>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</si>
  <si>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</si>
  <si>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</si>
  <si>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</si>
  <si>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</si>
  <si>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</si>
  <si>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</si>
  <si>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</si>
  <si>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</si>
  <si>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</si>
  <si>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</si>
  <si>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</si>
  <si>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</si>
  <si>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</si>
  <si>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</si>
  <si>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</si>
  <si>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</si>
  <si>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</si>
  <si>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</si>
  <si>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</si>
  <si>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</si>
  <si>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</si>
  <si>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</si>
  <si>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</si>
  <si>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</si>
  <si>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</si>
  <si>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</si>
  <si>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</si>
  <si>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</si>
  <si>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</si>
  <si>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</si>
  <si>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</si>
  <si>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</si>
  <si>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</si>
  <si>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</si>
  <si>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</si>
  <si>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</si>
  <si>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</si>
  <si>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</si>
  <si>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</si>
  <si>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</si>
  <si>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</si>
  <si>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</si>
  <si>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</si>
  <si>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</si>
  <si>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</si>
  <si>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</si>
  <si>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</si>
  <si>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</si>
  <si>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</si>
  <si>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</si>
  <si>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</si>
  <si>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</si>
  <si>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</si>
  <si>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</si>
  <si>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</si>
  <si>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</si>
  <si>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</si>
  <si>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</si>
  <si>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</si>
  <si>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</si>
  <si>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</si>
  <si>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</si>
  <si>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</si>
  <si>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</si>
  <si>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</si>
  <si>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</si>
  <si>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</si>
  <si>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</si>
  <si>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</si>
  <si>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</si>
  <si>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</si>
  <si>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</si>
  <si>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</si>
  <si>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</si>
  <si>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</si>
  <si>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</si>
  <si>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</si>
  <si>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</si>
  <si>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</si>
  <si>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</si>
  <si>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</si>
  <si>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</si>
  <si>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</si>
  <si>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</si>
  <si>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</si>
  <si>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</si>
  <si>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</si>
  <si>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</si>
  <si>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</si>
  <si>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</si>
  <si>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</si>
  <si>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</si>
  <si>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</si>
  <si>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</si>
  <si>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</si>
  <si>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</si>
  <si>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</si>
  <si>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</si>
  <si>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</si>
  <si>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</si>
  <si>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</si>
  <si>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</si>
  <si>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</si>
  <si>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</si>
  <si>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</si>
  <si>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</si>
  <si>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</si>
  <si>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</si>
  <si>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</si>
  <si>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</si>
  <si>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</si>
  <si>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</si>
  <si>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</si>
  <si>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</si>
  <si>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</si>
  <si>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</si>
  <si>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</si>
  <si>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</si>
  <si>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</si>
  <si>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</si>
  <si>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</si>
  <si>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</si>
  <si>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</si>
  <si>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</si>
  <si>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</si>
  <si>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</si>
  <si>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</si>
  <si>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</si>
  <si>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</si>
  <si>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</si>
  <si>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</si>
  <si>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</si>
  <si>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</si>
  <si>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</si>
  <si>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</si>
  <si>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</si>
  <si>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</si>
  <si>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</si>
  <si>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</si>
  <si>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</si>
  <si>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</si>
  <si>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</si>
  <si>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</si>
  <si>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</si>
  <si>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</si>
  <si>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</si>
  <si>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</si>
  <si>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</si>
  <si>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</si>
  <si>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</si>
  <si>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</si>
  <si>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</si>
  <si>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</si>
  <si>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</si>
  <si>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</si>
  <si>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</si>
  <si>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</si>
  <si>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</si>
  <si>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</si>
  <si>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</si>
  <si>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</si>
  <si>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</si>
  <si>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</si>
  <si>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</si>
  <si>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</si>
  <si>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</si>
  <si>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</si>
  <si>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</si>
  <si>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</si>
  <si>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</si>
  <si>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</si>
  <si>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</si>
  <si>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</si>
  <si>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</si>
  <si>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</si>
  <si>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</si>
  <si>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</si>
  <si>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</si>
  <si>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</si>
  <si>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</si>
  <si>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</si>
  <si>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</si>
  <si>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</si>
  <si>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</si>
  <si>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</si>
  <si>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</si>
  <si>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</si>
  <si>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</si>
  <si>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</si>
  <si>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</si>
  <si>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</si>
  <si>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</si>
  <si>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</si>
  <si>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</si>
  <si>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</si>
  <si>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</si>
  <si>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</si>
  <si>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</si>
  <si>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</si>
  <si>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</si>
  <si>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</si>
  <si>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</si>
  <si>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</si>
  <si>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</si>
  <si>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</si>
  <si>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</si>
  <si>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</si>
  <si>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</si>
  <si>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</si>
  <si>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</si>
  <si>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</si>
  <si>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</si>
  <si>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</si>
  <si>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</si>
  <si>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</si>
  <si>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</si>
  <si>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</si>
  <si>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</si>
  <si>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</si>
  <si>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</si>
  <si>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</si>
  <si>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</si>
  <si>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</si>
  <si>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</si>
  <si>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</si>
  <si>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</si>
  <si>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</si>
  <si>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</si>
  <si>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</si>
  <si>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</si>
  <si>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</si>
  <si>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</si>
  <si>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</si>
  <si>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</si>
  <si>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</si>
  <si>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</si>
  <si>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</si>
  <si>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</si>
  <si>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</si>
  <si>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</si>
  <si>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</si>
  <si>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</si>
  <si>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</si>
  <si>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</si>
  <si>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</si>
  <si>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</si>
  <si>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</si>
  <si>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</si>
  <si>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</si>
  <si>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</si>
  <si>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</si>
  <si>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</si>
  <si>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</si>
  <si>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</si>
  <si>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</si>
  <si>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</si>
  <si>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</si>
  <si>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</si>
  <si>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</si>
  <si>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</si>
  <si>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</si>
  <si>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</si>
  <si>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</si>
  <si>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</si>
  <si>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</si>
  <si>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</si>
  <si>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</si>
  <si>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</si>
  <si>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</si>
  <si>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</si>
  <si>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</si>
  <si>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</si>
  <si>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</si>
  <si>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</si>
  <si>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</si>
  <si>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</si>
  <si>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</si>
  <si>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</si>
  <si>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</si>
  <si>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</si>
  <si>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</si>
  <si>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</si>
  <si>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</si>
  <si>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</si>
  <si>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</si>
  <si>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</si>
  <si>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</si>
  <si>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</si>
  <si>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</si>
  <si>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</si>
  <si>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</si>
  <si>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</si>
  <si>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</si>
  <si>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</si>
  <si>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</si>
  <si>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</si>
  <si>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</si>
  <si>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</si>
  <si>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</si>
  <si>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</si>
  <si>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</si>
  <si>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</si>
  <si>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</si>
  <si>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</si>
  <si>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</si>
  <si>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</si>
  <si>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</si>
  <si>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</si>
  <si>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</si>
  <si>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</si>
  <si>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</si>
  <si>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</si>
  <si>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</si>
  <si>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</si>
  <si>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</si>
  <si>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</si>
  <si>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</si>
  <si>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</si>
  <si>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</si>
  <si>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</si>
  <si>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</si>
  <si>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</si>
  <si>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</si>
  <si>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</si>
  <si>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</si>
  <si>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</si>
  <si>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</si>
  <si>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</si>
  <si>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</si>
  <si>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</si>
  <si>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</si>
  <si>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</si>
  <si>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</si>
  <si>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</si>
  <si>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</si>
  <si>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</si>
  <si>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</si>
  <si>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</si>
  <si>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</si>
  <si>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</si>
  <si>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</si>
  <si>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</si>
  <si>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</si>
  <si>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</si>
  <si>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</si>
  <si>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</si>
  <si>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</si>
  <si>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</si>
  <si>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</si>
  <si>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</si>
  <si>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</si>
  <si>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</si>
  <si>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</si>
  <si>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</si>
  <si>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</si>
  <si>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</si>
  <si>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</si>
  <si>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</si>
  <si>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</si>
  <si>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</si>
  <si>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</si>
  <si>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</si>
  <si>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</si>
  <si>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</si>
  <si>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</si>
  <si>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</si>
  <si>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</si>
  <si>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</si>
  <si>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</si>
  <si>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</si>
  <si>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</si>
  <si>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</si>
  <si>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</si>
  <si>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</si>
  <si>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</si>
  <si>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</si>
  <si>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</si>
  <si>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</si>
  <si>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</si>
  <si>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</si>
  <si>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</si>
  <si>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</si>
  <si>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</si>
  <si>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</si>
  <si>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</si>
  <si>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</si>
  <si>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</si>
  <si>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</si>
  <si>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</si>
  <si>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</si>
  <si>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</si>
  <si>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</si>
  <si>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</si>
  <si>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</si>
  <si>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</si>
  <si>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</si>
  <si>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</si>
  <si>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</si>
  <si>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</si>
  <si>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</si>
  <si>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</si>
  <si>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</si>
  <si>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</si>
  <si>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</si>
  <si>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</si>
  <si>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</si>
  <si>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</si>
  <si>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</si>
  <si>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</si>
  <si>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</si>
  <si>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</si>
  <si>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</si>
  <si>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</si>
  <si>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</si>
  <si>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</si>
  <si>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</si>
  <si>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</si>
  <si>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</si>
  <si>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</si>
  <si>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</si>
  <si>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</si>
  <si>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</si>
  <si>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</si>
  <si>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</si>
  <si>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</si>
  <si>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</si>
  <si>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</si>
  <si>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</si>
  <si>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</si>
  <si>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</si>
  <si>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</si>
  <si>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</si>
  <si>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</si>
  <si>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</si>
  <si>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</si>
  <si>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</si>
  <si>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</si>
  <si>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</si>
  <si>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</si>
  <si>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</si>
  <si>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</si>
  <si>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</si>
  <si>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</si>
  <si>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</si>
  <si>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</si>
  <si>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</si>
  <si>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</si>
  <si>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</si>
  <si>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</si>
  <si>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</si>
  <si>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</si>
  <si>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</si>
  <si>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</si>
  <si>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</si>
  <si>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</si>
  <si>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</si>
  <si>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</si>
  <si>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</si>
  <si>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</si>
  <si>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</si>
  <si>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</si>
  <si>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</si>
  <si>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</si>
  <si>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</si>
  <si>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</si>
  <si>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</si>
  <si>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</si>
  <si>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</si>
  <si>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</si>
  <si>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</si>
  <si>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</si>
  <si>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</si>
  <si>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</si>
  <si>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</si>
  <si>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</si>
  <si>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</si>
  <si>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</si>
  <si>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</si>
  <si>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</si>
  <si>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</si>
  <si>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</si>
  <si>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</si>
  <si>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</si>
  <si>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</si>
  <si>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</si>
  <si>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</si>
  <si>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</si>
  <si>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</si>
  <si>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</si>
  <si>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</si>
  <si>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</si>
  <si>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</si>
  <si>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</si>
  <si>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</si>
  <si>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</si>
  <si>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</si>
  <si>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</si>
  <si>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</si>
  <si>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</si>
  <si>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</si>
  <si>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</si>
  <si>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</si>
  <si>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</si>
  <si>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</si>
  <si>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</si>
  <si>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</si>
  <si>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</si>
  <si>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</si>
  <si>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</si>
  <si>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</si>
  <si>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</si>
  <si>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</si>
  <si>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</si>
  <si>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</si>
  <si>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</si>
  <si>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</si>
  <si>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</si>
  <si>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</si>
  <si>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</si>
  <si>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</si>
  <si>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</si>
  <si>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</si>
  <si>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</si>
  <si>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</si>
  <si>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</si>
  <si>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</si>
  <si>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</si>
  <si>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</si>
  <si>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</si>
  <si>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</si>
  <si>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</si>
  <si>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</si>
  <si>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</si>
  <si>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</si>
  <si>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</si>
  <si>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</si>
  <si>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</si>
  <si>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</si>
  <si>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</si>
  <si>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</si>
  <si>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</si>
  <si>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</si>
  <si>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</si>
  <si>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</si>
  <si>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</si>
  <si>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</si>
  <si>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</si>
  <si>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</si>
  <si>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</si>
  <si>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</si>
  <si>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</si>
  <si>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</si>
  <si>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</si>
  <si>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</si>
  <si>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</si>
  <si>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</si>
  <si>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</si>
  <si>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</si>
  <si>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</si>
  <si>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</si>
  <si>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</si>
  <si>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</si>
  <si>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</si>
  <si>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</si>
  <si>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</si>
  <si>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</si>
  <si>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</si>
  <si>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</si>
  <si>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</si>
  <si>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</si>
  <si>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</si>
  <si>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</si>
  <si>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</si>
  <si>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</si>
  <si>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</si>
  <si>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</si>
  <si>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</si>
  <si>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</si>
  <si>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</si>
  <si>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</si>
  <si>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</si>
  <si>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</si>
  <si>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</si>
  <si>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</si>
  <si>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</si>
  <si>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</si>
  <si>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</si>
  <si>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</si>
  <si>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</si>
  <si>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</si>
  <si>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</si>
  <si>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</si>
  <si>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</si>
  <si>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</si>
  <si>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</si>
  <si>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</si>
  <si>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</si>
  <si>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</si>
  <si>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</si>
  <si>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</si>
  <si>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</si>
  <si>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</si>
  <si>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</si>
  <si>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</si>
  <si>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</si>
  <si>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</si>
  <si>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</si>
  <si>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</si>
  <si>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</si>
  <si>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</si>
  <si>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</si>
  <si>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</si>
  <si>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</si>
  <si>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</si>
  <si>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</si>
  <si>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</si>
  <si>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</si>
  <si>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</si>
  <si>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</si>
  <si>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</si>
  <si>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</si>
  <si>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</si>
  <si>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</si>
  <si>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</si>
  <si>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</si>
  <si>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</si>
  <si>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</si>
  <si>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</si>
  <si>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</si>
  <si>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</si>
  <si>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</si>
  <si>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</si>
  <si>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</si>
  <si>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</si>
  <si>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</si>
  <si>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</si>
  <si>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</si>
  <si>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</si>
  <si>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</si>
  <si>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</si>
  <si>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</si>
  <si>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</si>
  <si>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</si>
  <si>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</si>
  <si>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</si>
  <si>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</si>
  <si>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</si>
  <si>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</si>
  <si>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</si>
  <si>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</si>
  <si>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</si>
  <si>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</si>
  <si>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</si>
  <si>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</si>
  <si>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</si>
  <si>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</si>
  <si>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</si>
  <si>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</si>
  <si>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</si>
  <si>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</si>
  <si>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</si>
  <si>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</si>
  <si>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</si>
  <si>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</si>
  <si>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</si>
  <si>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</si>
  <si>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</si>
  <si>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</si>
  <si>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</si>
  <si>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</si>
  <si>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</si>
  <si>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</si>
  <si>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</si>
  <si>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</si>
  <si>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</si>
  <si>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</si>
  <si>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</si>
  <si>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</si>
  <si>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</si>
  <si>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</si>
  <si>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</si>
  <si>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</si>
  <si>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</si>
  <si>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</si>
  <si>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</si>
  <si>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</si>
  <si>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</si>
  <si>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</si>
  <si>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</si>
  <si>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</si>
  <si>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</si>
  <si>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</si>
  <si>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</si>
  <si>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</si>
  <si>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</si>
  <si>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</si>
  <si>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</si>
  <si>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</si>
  <si>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</si>
  <si>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</si>
  <si>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</si>
  <si>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</si>
  <si>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</si>
  <si>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</si>
  <si>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</si>
  <si>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</si>
  <si>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</si>
  <si>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</si>
  <si>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</si>
  <si>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</si>
  <si>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</si>
  <si>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</si>
  <si>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</si>
  <si>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</si>
  <si>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</si>
  <si>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</si>
  <si>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</si>
  <si>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</si>
  <si>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</si>
  <si>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</si>
  <si>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</si>
  <si>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</si>
  <si>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</si>
  <si>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</si>
  <si>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</si>
  <si>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</si>
  <si>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</si>
  <si>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</si>
  <si>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</si>
  <si>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</si>
  <si>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</si>
  <si>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</si>
  <si>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</si>
  <si>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</si>
  <si>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</si>
  <si>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</si>
  <si>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</si>
  <si>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</si>
  <si>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</si>
  <si>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</si>
  <si>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</si>
  <si>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</si>
  <si>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</si>
  <si>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</si>
  <si>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</si>
  <si>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</si>
  <si>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</si>
  <si>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</si>
  <si>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</si>
  <si>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</si>
  <si>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</si>
  <si>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</si>
  <si>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</si>
  <si>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</si>
  <si>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</si>
  <si>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</si>
  <si>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</si>
  <si>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</si>
  <si>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</si>
  <si>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</si>
  <si>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</si>
  <si>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</si>
  <si>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</si>
  <si>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</si>
  <si>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</si>
  <si>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</si>
  <si>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</si>
  <si>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</si>
  <si>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</si>
  <si>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</si>
  <si>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</si>
  <si>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</si>
  <si>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</si>
  <si>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</si>
  <si>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</si>
  <si>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</si>
  <si>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</si>
  <si>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</si>
  <si>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</si>
  <si>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</si>
  <si>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</si>
  <si>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</si>
  <si>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</si>
  <si>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</si>
  <si>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</si>
  <si>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</si>
  <si>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</si>
  <si>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</si>
  <si>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</si>
  <si>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</si>
  <si>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</si>
  <si>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</si>
  <si>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</si>
  <si>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</si>
  <si>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</si>
  <si>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</si>
  <si>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</si>
  <si>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</si>
  <si>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</si>
  <si>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</si>
  <si>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</si>
  <si>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</si>
  <si>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</si>
  <si>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</si>
  <si>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</si>
  <si>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</si>
  <si>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</si>
  <si>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</si>
  <si>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</si>
  <si>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</si>
  <si>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</si>
  <si>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</si>
  <si>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</si>
  <si>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</si>
  <si>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</si>
  <si>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</si>
  <si>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</si>
  <si>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</si>
  <si>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</si>
  <si>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</si>
  <si>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</si>
  <si>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</si>
  <si>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</si>
  <si>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</si>
  <si>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</si>
  <si>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</si>
  <si>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</si>
  <si>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</si>
  <si>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</si>
  <si>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</si>
  <si>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</si>
  <si>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</si>
  <si>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</si>
  <si>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</si>
  <si>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</si>
  <si>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</si>
  <si>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</si>
  <si>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</si>
  <si>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</si>
  <si>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</si>
  <si>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</si>
  <si>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</si>
  <si>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</si>
  <si>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</si>
  <si>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</si>
  <si>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</si>
  <si>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</si>
  <si>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</si>
  <si>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</si>
  <si>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</si>
  <si>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</si>
  <si>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</si>
  <si>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</si>
  <si>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</si>
  <si>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</si>
  <si>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</si>
  <si>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</si>
  <si>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</si>
  <si>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</si>
  <si>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</si>
  <si>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</si>
  <si>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</si>
  <si>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</si>
  <si>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</si>
  <si>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</si>
  <si>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</si>
  <si>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</si>
  <si>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</si>
  <si>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</si>
  <si>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</si>
  <si>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</si>
  <si>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</si>
  <si>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</si>
  <si>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</si>
  <si>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</si>
  <si>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</si>
  <si>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</si>
  <si>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</si>
  <si>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</si>
  <si>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</si>
  <si>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</si>
  <si>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</si>
  <si>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</si>
  <si>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</si>
  <si>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</si>
  <si>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</si>
  <si>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</si>
  <si>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</si>
  <si>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</si>
  <si>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</si>
  <si>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</si>
  <si>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</si>
  <si>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</si>
  <si>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</si>
  <si>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</si>
  <si>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</si>
  <si>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</si>
  <si>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</si>
  <si>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</si>
  <si>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</si>
  <si>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</si>
  <si>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</si>
  <si>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</si>
  <si>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</si>
  <si>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</si>
  <si>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</si>
  <si>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</si>
  <si>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</si>
  <si>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</si>
  <si>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</si>
  <si>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</si>
  <si>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</si>
  <si>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</si>
  <si>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</si>
  <si>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</si>
  <si>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</si>
  <si>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</si>
  <si>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</si>
  <si>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</si>
  <si>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</si>
  <si>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</si>
  <si>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</si>
  <si>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</si>
  <si>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</si>
  <si>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</si>
  <si>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</si>
  <si>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</si>
  <si>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</si>
  <si>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</si>
  <si>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</si>
  <si>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</si>
  <si>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</si>
  <si>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</si>
  <si>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</si>
  <si>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</si>
  <si>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</si>
  <si>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</si>
  <si>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</si>
  <si>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</si>
  <si>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</si>
  <si>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</si>
  <si>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</si>
  <si>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</si>
  <si>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</si>
  <si>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</si>
  <si>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</si>
  <si>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</si>
  <si>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</si>
  <si>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</si>
  <si>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</si>
  <si>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</si>
  <si>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</si>
  <si>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</si>
  <si>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</si>
  <si>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</si>
  <si>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</si>
  <si>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</si>
  <si>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</si>
  <si>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</si>
  <si>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</si>
  <si>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</si>
  <si>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</si>
  <si>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</si>
  <si>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</si>
  <si>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</si>
  <si>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</si>
  <si>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</si>
  <si>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</si>
  <si>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</si>
  <si>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</si>
  <si>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</si>
  <si>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</si>
  <si>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</si>
  <si>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</si>
  <si>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</si>
  <si>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</si>
  <si>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</si>
  <si>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</si>
  <si>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</si>
  <si>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</si>
  <si>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</si>
  <si>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</si>
  <si>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</si>
  <si>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</si>
  <si>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</si>
  <si>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</si>
  <si>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</si>
  <si>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</si>
  <si>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</si>
  <si>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</si>
  <si>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</si>
  <si>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</si>
  <si>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</si>
  <si>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</si>
  <si>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</si>
  <si>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</si>
  <si>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</si>
  <si>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</si>
  <si>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</si>
  <si>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</si>
  <si>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</si>
  <si>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</si>
  <si>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</si>
  <si>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</si>
  <si>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</si>
  <si>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</si>
  <si>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</si>
  <si>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</si>
  <si>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</si>
  <si>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</si>
  <si>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</si>
  <si>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</si>
  <si>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</si>
  <si>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</si>
  <si>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</si>
  <si>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</si>
  <si>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</si>
  <si>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</si>
  <si>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</si>
  <si>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</si>
  <si>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</si>
  <si>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</si>
  <si>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</si>
  <si>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</si>
  <si>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</si>
  <si>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</si>
  <si>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</si>
  <si>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</si>
  <si>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</si>
  <si>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</si>
  <si>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</si>
  <si>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</si>
  <si>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</si>
  <si>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</si>
  <si>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</si>
  <si>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</si>
  <si>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</si>
  <si>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</si>
  <si>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</si>
  <si>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</si>
  <si>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</si>
  <si>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</si>
  <si>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</si>
  <si>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</si>
  <si>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</si>
  <si>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</si>
  <si>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</si>
  <si>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</si>
  <si>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</si>
  <si>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</si>
  <si>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</si>
  <si>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</si>
  <si>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</si>
  <si>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</si>
  <si>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</si>
  <si>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</si>
  <si>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</si>
  <si>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</si>
  <si>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</si>
  <si>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</si>
  <si>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</si>
  <si>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</si>
  <si>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</si>
  <si>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</si>
  <si>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</si>
  <si>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</si>
  <si>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</si>
  <si>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</si>
  <si>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</si>
  <si>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</si>
  <si>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</si>
  <si>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</si>
  <si>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</si>
  <si>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</si>
  <si>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</si>
  <si>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</si>
  <si>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</si>
  <si>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</si>
  <si>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</si>
  <si>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</si>
  <si>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</si>
  <si>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</si>
  <si>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</si>
  <si>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</si>
  <si>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</si>
  <si>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</si>
  <si>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</si>
  <si>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</si>
  <si>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</si>
  <si>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</si>
  <si>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</si>
  <si>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</si>
  <si>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</si>
  <si>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</si>
  <si>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</si>
  <si>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</si>
  <si>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</si>
  <si>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</si>
  <si>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</si>
  <si>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</si>
  <si>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</si>
  <si>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</si>
  <si>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</si>
  <si>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</si>
  <si>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</si>
  <si>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</si>
  <si>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</si>
  <si>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</si>
  <si>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</si>
  <si>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</si>
  <si>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</si>
  <si>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</si>
  <si>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</si>
  <si>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</si>
  <si>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</si>
  <si>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</si>
  <si>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</si>
  <si>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</si>
  <si>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</si>
  <si>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</si>
  <si>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</si>
  <si>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</si>
  <si>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</si>
  <si>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</si>
  <si>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</si>
  <si>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</si>
  <si>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</si>
  <si>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</si>
  <si>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</si>
  <si>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</si>
  <si>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</si>
  <si>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</si>
  <si>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</si>
  <si>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</si>
  <si>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</si>
  <si>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</si>
  <si>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</si>
  <si>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</si>
  <si>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</si>
  <si>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</si>
  <si>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</si>
  <si>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</si>
  <si>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</si>
  <si>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</si>
  <si>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</si>
  <si>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</si>
  <si>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</si>
  <si>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</si>
  <si>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</si>
  <si>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</si>
  <si>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</si>
  <si>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</si>
  <si>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</si>
  <si>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</si>
  <si>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</si>
  <si>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</si>
  <si>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</si>
  <si>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</si>
  <si>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</si>
  <si>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</si>
  <si>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</si>
  <si>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</si>
  <si>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</si>
  <si>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</si>
  <si>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</si>
  <si>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</si>
  <si>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</si>
  <si>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</si>
  <si>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</si>
  <si>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</si>
  <si>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</si>
  <si>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</si>
  <si>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</si>
  <si>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</si>
  <si>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</si>
  <si>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</si>
  <si>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</si>
  <si>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</si>
  <si>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</si>
  <si>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</si>
  <si>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</si>
  <si>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</si>
  <si>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</si>
  <si>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</si>
  <si>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</si>
  <si>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</si>
  <si>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</si>
  <si>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</si>
  <si>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</si>
  <si>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</si>
  <si>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</si>
  <si>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</si>
  <si>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</si>
  <si>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</si>
  <si>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</si>
  <si>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</si>
  <si>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</si>
  <si>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</si>
  <si>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</si>
  <si>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</si>
  <si>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</si>
  <si>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</si>
  <si>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</si>
  <si>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</si>
  <si>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</si>
  <si>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</si>
  <si>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</si>
  <si>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</si>
  <si>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</si>
  <si>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</si>
  <si>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</si>
  <si>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</si>
  <si>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</si>
  <si>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</si>
  <si>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</si>
  <si>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</si>
  <si>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</si>
  <si>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</si>
  <si>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</si>
  <si>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</si>
  <si>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</si>
  <si>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</si>
  <si>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</si>
  <si>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</si>
  <si>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</si>
  <si>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</si>
  <si>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</si>
  <si>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</si>
  <si>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</si>
  <si>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</si>
  <si>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</si>
  <si>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</si>
  <si>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</si>
  <si>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</si>
  <si>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</si>
  <si>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</si>
  <si>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</si>
  <si>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</si>
  <si>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</si>
  <si>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</si>
  <si>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</si>
  <si>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</si>
  <si>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</si>
  <si>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</si>
  <si>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</si>
  <si>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</si>
  <si>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</si>
  <si>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</si>
  <si>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</si>
  <si>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</si>
  <si>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</si>
  <si>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</si>
  <si>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</si>
  <si>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</si>
  <si>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</si>
  <si>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</si>
  <si>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</si>
  <si>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</si>
  <si>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</si>
  <si>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</si>
  <si>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</si>
  <si>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</si>
  <si>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</si>
  <si>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</si>
  <si>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</si>
  <si>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</si>
  <si>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</si>
  <si>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</si>
  <si>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</si>
  <si>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</si>
  <si>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</si>
  <si>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</si>
  <si>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</si>
  <si>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</si>
  <si>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</si>
  <si>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</si>
  <si>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</si>
  <si>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</si>
  <si>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</si>
  <si>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</si>
  <si>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</si>
  <si>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</si>
  <si>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</si>
  <si>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</si>
  <si>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</si>
  <si>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</si>
  <si>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</si>
  <si>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</si>
  <si>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</si>
  <si>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</si>
  <si>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</si>
  <si>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</si>
  <si>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</si>
  <si>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</si>
  <si>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</si>
  <si>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</si>
  <si>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</si>
  <si>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</si>
  <si>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</si>
  <si>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</si>
  <si>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</si>
  <si>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</si>
  <si>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</si>
  <si>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</si>
  <si>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</si>
  <si>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</si>
  <si>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</si>
  <si>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</si>
  <si>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</si>
  <si>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</si>
  <si>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</si>
  <si>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</si>
  <si>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</si>
  <si>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</si>
  <si>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</si>
  <si>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</si>
  <si>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</si>
  <si>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</si>
  <si>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</si>
  <si>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</si>
  <si>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</si>
  <si>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</si>
  <si>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</si>
  <si>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</si>
  <si>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</si>
  <si>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</si>
  <si>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</si>
  <si>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</si>
  <si>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</si>
  <si>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</si>
  <si>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</si>
  <si>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</si>
  <si>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</si>
  <si>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</si>
  <si>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</si>
  <si>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</si>
  <si>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</si>
  <si>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</si>
  <si>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</si>
  <si>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</si>
  <si>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</si>
  <si>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</si>
  <si>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</si>
  <si>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</si>
  <si>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</si>
  <si>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</si>
  <si>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</si>
  <si>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</si>
  <si>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</si>
  <si>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</si>
  <si>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</si>
  <si>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</si>
  <si>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</si>
  <si>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</si>
  <si>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</si>
  <si>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</si>
  <si>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</si>
  <si>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</si>
  <si>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</si>
  <si>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</si>
  <si>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</si>
  <si>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</si>
  <si>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</si>
  <si>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</si>
  <si>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</si>
  <si>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</si>
  <si>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</si>
  <si>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</si>
  <si>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</si>
  <si>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</si>
  <si>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</si>
  <si>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</si>
  <si>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</si>
  <si>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</si>
  <si>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</si>
  <si>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</si>
  <si>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</si>
  <si>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</si>
  <si>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</si>
  <si>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</si>
  <si>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</si>
  <si>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</si>
  <si>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</si>
  <si>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</si>
  <si>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</si>
  <si>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</si>
  <si>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</si>
  <si>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</si>
  <si>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</si>
  <si>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</si>
  <si>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</si>
  <si>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</si>
  <si>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</si>
  <si>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</si>
  <si>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</si>
  <si>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</si>
  <si>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</si>
  <si>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</si>
  <si>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</si>
  <si>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</si>
  <si>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</si>
  <si>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</si>
  <si>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</si>
  <si>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</si>
  <si>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</si>
  <si>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</si>
  <si>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</si>
  <si>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</si>
  <si>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</si>
  <si>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</si>
  <si>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</si>
  <si>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</si>
  <si>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</si>
  <si>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</si>
  <si>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</si>
  <si>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</si>
  <si>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</si>
  <si>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</si>
  <si>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</si>
  <si>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</si>
  <si>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</si>
  <si>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</si>
  <si>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</si>
  <si>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</si>
  <si>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</si>
  <si>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</si>
  <si>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</si>
  <si>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</si>
  <si>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</si>
  <si>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</si>
  <si>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</si>
  <si>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</si>
  <si>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</si>
  <si>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</si>
  <si>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</si>
  <si>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</si>
  <si>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</si>
  <si>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</si>
  <si>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</si>
  <si>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</si>
  <si>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</si>
  <si>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</si>
  <si>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</si>
  <si>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</si>
  <si>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</si>
  <si>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</si>
  <si>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</si>
  <si>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</si>
  <si>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</si>
  <si>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</si>
  <si>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</si>
  <si>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</si>
  <si>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</si>
  <si>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</si>
  <si>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</si>
  <si>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</si>
  <si>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</si>
  <si>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</si>
  <si>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</si>
  <si>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</si>
  <si>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</si>
  <si>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</si>
  <si>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</si>
  <si>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</si>
  <si>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</si>
  <si>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</si>
  <si>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</si>
  <si>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</si>
  <si>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</si>
  <si>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</si>
  <si>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</si>
  <si>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</si>
  <si>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</si>
  <si>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</si>
  <si>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</si>
  <si>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</si>
  <si>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</si>
  <si>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</si>
  <si>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</si>
  <si>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</si>
  <si>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</si>
  <si>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</si>
  <si>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</si>
  <si>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</si>
  <si>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</si>
  <si>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</si>
  <si>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</si>
  <si>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</si>
  <si>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</si>
  <si>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</si>
  <si>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</si>
  <si>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</si>
  <si>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</si>
  <si>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</si>
  <si>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</si>
  <si>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</si>
  <si>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</si>
  <si>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</si>
  <si>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</si>
  <si>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</si>
  <si>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</si>
  <si>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</si>
  <si>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</si>
  <si>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</si>
  <si>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</si>
  <si>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</si>
  <si>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</si>
  <si>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</si>
  <si>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</si>
  <si>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</si>
  <si>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</si>
  <si>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</si>
  <si>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</si>
  <si>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</si>
  <si>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</si>
  <si>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</si>
  <si>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</si>
  <si>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</si>
  <si>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</si>
  <si>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</si>
  <si>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</si>
  <si>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</si>
  <si>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</si>
  <si>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</si>
  <si>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</si>
  <si>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</si>
  <si>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</si>
  <si>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</si>
  <si>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</si>
  <si>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</si>
  <si>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</si>
  <si>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</si>
  <si>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</si>
  <si>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</si>
  <si>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</si>
  <si>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</si>
  <si>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</si>
  <si>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</si>
  <si>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</si>
  <si>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</si>
  <si>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</si>
  <si>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</si>
  <si>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</si>
  <si>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</si>
  <si>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</si>
  <si>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</si>
  <si>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</si>
  <si>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</si>
  <si>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</si>
  <si>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</si>
  <si>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</si>
  <si>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</si>
  <si>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</si>
  <si>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</si>
  <si>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</si>
  <si>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</si>
  <si>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</si>
  <si>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</si>
  <si>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</si>
  <si>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</si>
  <si>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</si>
  <si>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</si>
  <si>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</si>
  <si>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</si>
  <si>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</si>
  <si>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</si>
  <si>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</si>
  <si>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</si>
  <si>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</si>
  <si>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</si>
  <si>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</si>
  <si>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</si>
  <si>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</si>
  <si>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</si>
  <si>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</si>
  <si>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</si>
  <si>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</si>
  <si>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</si>
  <si>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</si>
  <si>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</si>
  <si>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</si>
  <si>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</si>
  <si>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</si>
  <si>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</si>
  <si>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</si>
  <si>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</si>
  <si>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</si>
  <si>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</si>
  <si>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</si>
  <si>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</si>
  <si>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</si>
  <si>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</si>
  <si>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</si>
  <si>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</si>
  <si>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</si>
  <si>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</si>
  <si>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</si>
  <si>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</si>
  <si>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</si>
  <si>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</si>
  <si>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</si>
  <si>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</si>
  <si>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</si>
  <si>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</si>
  <si>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</si>
  <si>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</si>
  <si>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</si>
  <si>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</si>
  <si>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</si>
  <si>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</si>
  <si>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</si>
  <si>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</si>
  <si>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</si>
  <si>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</si>
  <si>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</si>
  <si>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</si>
  <si>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</si>
  <si>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</si>
  <si>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</si>
  <si>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</si>
  <si>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</si>
  <si>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</si>
  <si>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</si>
  <si>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</si>
  <si>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</si>
  <si>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</si>
  <si>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</si>
  <si>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</si>
  <si>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</si>
  <si>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</si>
  <si>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</si>
  <si>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</si>
  <si>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</si>
  <si>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</si>
  <si>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</si>
  <si>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</si>
  <si>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</si>
  <si>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</si>
  <si>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</si>
  <si>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</si>
  <si>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</si>
  <si>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</si>
  <si>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</si>
  <si>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</si>
  <si>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</si>
  <si>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</si>
  <si>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</si>
  <si>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</si>
  <si>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</si>
  <si>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</si>
  <si>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</si>
  <si>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</si>
  <si>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</si>
  <si>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</si>
  <si>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</si>
  <si>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</si>
  <si>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</si>
  <si>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</si>
  <si>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</si>
  <si>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</si>
  <si>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</si>
  <si>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</si>
  <si>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</si>
  <si>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</si>
  <si>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</si>
  <si>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</si>
  <si>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</si>
  <si>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</si>
  <si>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</si>
  <si>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</si>
  <si>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</si>
  <si>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</si>
  <si>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</si>
  <si>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</si>
  <si>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</si>
  <si>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</si>
  <si>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</si>
  <si>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</si>
  <si>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</si>
  <si>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</si>
  <si>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</si>
  <si>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</si>
  <si>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</si>
  <si>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</si>
  <si>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</si>
  <si>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</si>
  <si>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</si>
  <si>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</si>
  <si>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</si>
  <si>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</si>
  <si>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</si>
  <si>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</si>
  <si>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</si>
  <si>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</si>
  <si>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</si>
  <si>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</si>
  <si>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</si>
  <si>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</si>
  <si>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</si>
  <si>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</si>
  <si>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</si>
  <si>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</si>
  <si>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</si>
  <si>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</si>
  <si>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</si>
  <si>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</si>
  <si>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</si>
  <si>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</si>
  <si>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</si>
  <si>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</si>
  <si>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</si>
  <si>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</si>
  <si>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</si>
  <si>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</si>
  <si>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</si>
  <si>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</si>
  <si>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</si>
  <si>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</si>
  <si>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</si>
  <si>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</si>
  <si>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</si>
  <si>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</si>
  <si>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</si>
  <si>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</si>
  <si>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</si>
  <si>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</si>
  <si>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</si>
  <si>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</si>
  <si>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</si>
  <si>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</si>
  <si>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</si>
  <si>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</si>
  <si>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</si>
  <si>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</si>
  <si>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</si>
  <si>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</si>
  <si>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</si>
  <si>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</si>
  <si>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</si>
  <si>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</si>
  <si>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</si>
  <si>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</si>
  <si>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</si>
  <si>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</si>
  <si>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</si>
  <si>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</si>
  <si>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</si>
  <si>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</si>
  <si>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</si>
  <si>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</si>
  <si>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</si>
  <si>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</si>
  <si>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</si>
  <si>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</si>
  <si>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</si>
  <si>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</si>
  <si>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</si>
  <si>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</si>
  <si>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</si>
  <si>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</si>
  <si>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</si>
  <si>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</si>
  <si>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</si>
  <si>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</si>
  <si>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</si>
  <si>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</si>
  <si>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</si>
  <si>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</si>
  <si>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</si>
  <si>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</si>
  <si>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</si>
  <si>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</si>
  <si>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</si>
  <si>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</si>
  <si>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</si>
  <si>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</si>
  <si>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</si>
  <si>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</si>
  <si>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</si>
  <si>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</si>
  <si>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</si>
  <si>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</si>
  <si>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</si>
  <si>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</si>
  <si>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</si>
  <si>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</si>
  <si>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</si>
  <si>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</si>
  <si>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</si>
  <si>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</si>
  <si>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</si>
  <si>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</si>
  <si>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</si>
  <si>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</si>
  <si>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</si>
  <si>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</si>
  <si>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</si>
  <si>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</si>
  <si>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</si>
  <si>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</si>
  <si>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</si>
  <si>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</si>
  <si>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</si>
  <si>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</si>
  <si>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</si>
  <si>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</si>
  <si>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</si>
  <si>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</si>
  <si>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</si>
  <si>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</si>
  <si>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</si>
  <si>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</si>
  <si>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</si>
  <si>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</si>
  <si>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</si>
  <si>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</si>
  <si>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</si>
  <si>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</si>
  <si>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</si>
  <si>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</si>
  <si>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</si>
  <si>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</si>
  <si>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</si>
  <si>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</si>
  <si>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</si>
  <si>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</si>
  <si>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</si>
  <si>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</si>
  <si>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</si>
  <si>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</si>
  <si>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</si>
  <si>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</si>
  <si>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</si>
  <si>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</si>
  <si>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</si>
  <si>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</si>
  <si>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</si>
  <si>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</si>
  <si>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</si>
  <si>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</si>
  <si>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</si>
  <si>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</si>
  <si>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</si>
  <si>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</si>
  <si>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</si>
  <si>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</si>
  <si>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</si>
  <si>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</si>
  <si>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</si>
  <si>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</si>
  <si>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</si>
  <si>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</si>
  <si>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</si>
  <si>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</si>
  <si>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</si>
  <si>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</si>
  <si>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</si>
  <si>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</si>
  <si>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</si>
  <si>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</si>
  <si>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</si>
  <si>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</si>
  <si>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</si>
  <si>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</si>
  <si>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</si>
  <si>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</si>
  <si>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</si>
  <si>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</si>
  <si>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</si>
  <si>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</si>
  <si>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</si>
  <si>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</si>
  <si>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</si>
  <si>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</si>
  <si>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</si>
  <si>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</si>
  <si>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</si>
  <si>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</si>
  <si>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</si>
  <si>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</si>
  <si>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</si>
  <si>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</si>
  <si>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</si>
  <si>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</si>
  <si>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</si>
  <si>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</si>
  <si>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</si>
  <si>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</si>
  <si>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</si>
  <si>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</si>
  <si>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</si>
  <si>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</si>
  <si>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</si>
  <si>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</si>
  <si>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</si>
  <si>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</si>
  <si>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</si>
  <si>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</si>
  <si>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</si>
  <si>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</si>
  <si>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</si>
  <si>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</si>
  <si>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</si>
  <si>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</si>
  <si>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</si>
  <si>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</si>
  <si>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</si>
  <si>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</si>
  <si>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</si>
  <si>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</si>
  <si>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</si>
  <si>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</si>
  <si>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</si>
  <si>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</si>
  <si>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</si>
  <si>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</si>
  <si>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</si>
  <si>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</si>
  <si>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</si>
  <si>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</si>
  <si>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</si>
  <si>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</si>
  <si>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</si>
  <si>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</si>
  <si>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</si>
  <si>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</si>
  <si>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</si>
  <si>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</si>
  <si>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</si>
  <si>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</si>
  <si>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</si>
  <si>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</si>
  <si>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</si>
  <si>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</si>
  <si>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</si>
  <si>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</si>
  <si>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</si>
  <si>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</si>
  <si>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</si>
  <si>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</si>
  <si>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</si>
  <si>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</si>
  <si>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</si>
  <si>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</si>
  <si>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</si>
  <si>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</si>
  <si>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</si>
  <si>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</si>
  <si>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</si>
  <si>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</si>
  <si>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</si>
  <si>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</si>
  <si>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</si>
  <si>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</si>
  <si>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</si>
  <si>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</si>
  <si>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</si>
  <si>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</si>
  <si>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</si>
  <si>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</si>
  <si>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</si>
  <si>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</si>
  <si>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</si>
  <si>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</si>
  <si>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</si>
  <si>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</si>
  <si>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</si>
  <si>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</si>
  <si>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</si>
  <si>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</si>
  <si>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</si>
  <si>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</si>
  <si>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</si>
  <si>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</si>
  <si>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</si>
  <si>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</si>
  <si>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</si>
  <si>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</si>
  <si>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</si>
  <si>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</si>
  <si>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</si>
  <si>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</si>
  <si>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</si>
  <si>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</si>
  <si>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</si>
  <si>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</si>
  <si>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</si>
  <si>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</si>
  <si>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</si>
  <si>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</si>
  <si>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</si>
  <si>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</si>
  <si>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</si>
  <si>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</si>
  <si>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</si>
  <si>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</si>
  <si>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</si>
  <si>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</si>
  <si>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</si>
  <si>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</si>
  <si>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</si>
  <si>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</si>
  <si>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</si>
  <si>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</si>
  <si>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</si>
  <si>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</si>
  <si>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</si>
  <si>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</si>
  <si>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</si>
  <si>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</si>
  <si>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</si>
  <si>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</si>
  <si>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</si>
  <si>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</si>
  <si>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</si>
  <si>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</si>
  <si>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</si>
  <si>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</si>
  <si>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</si>
  <si>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</si>
  <si>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</si>
  <si>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</si>
  <si>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</si>
  <si>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</si>
  <si>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</si>
  <si>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</si>
  <si>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</si>
  <si>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</si>
  <si>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</si>
  <si>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</si>
  <si>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</si>
  <si>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</si>
  <si>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</si>
  <si>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</si>
  <si>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</si>
  <si>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</si>
  <si>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</si>
  <si>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</si>
  <si>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</si>
  <si>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</si>
  <si>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</si>
  <si>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</si>
  <si>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</si>
  <si>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</si>
  <si>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</si>
  <si>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</si>
  <si>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</si>
  <si>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</si>
  <si>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</si>
  <si>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</si>
  <si>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</si>
  <si>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</si>
  <si>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</si>
  <si>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</si>
  <si>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</si>
  <si>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</si>
  <si>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</si>
  <si>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</si>
  <si>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</si>
  <si>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</si>
  <si>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</si>
  <si>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</si>
  <si>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</si>
  <si>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</si>
  <si>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</si>
  <si>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</si>
  <si>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</si>
  <si>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</si>
  <si>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</si>
  <si>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</si>
  <si>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</si>
  <si>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</si>
  <si>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</si>
  <si>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</si>
  <si>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</si>
  <si>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</si>
  <si>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</si>
  <si>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</si>
  <si>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</si>
  <si>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</si>
  <si>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</si>
  <si>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</si>
  <si>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</si>
  <si>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</si>
  <si>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</si>
  <si>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</si>
  <si>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</si>
  <si>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</si>
  <si>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</si>
  <si>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</si>
  <si>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</si>
  <si>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</si>
  <si>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</si>
  <si>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</si>
  <si>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</si>
  <si>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</si>
  <si>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</si>
  <si>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</si>
  <si>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</si>
  <si>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</si>
  <si>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</si>
  <si>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</si>
  <si>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</si>
  <si>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</si>
  <si>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</si>
  <si>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</si>
  <si>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</si>
  <si>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</si>
  <si>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</si>
  <si>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</si>
  <si>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</si>
  <si>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</si>
  <si>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</si>
  <si>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</si>
  <si>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</si>
  <si>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</si>
  <si>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</si>
  <si>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</si>
  <si>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</si>
  <si>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</si>
  <si>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</si>
  <si>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</si>
  <si>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</si>
  <si>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</si>
  <si>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</si>
  <si>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</si>
  <si>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</si>
  <si>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</si>
  <si>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</si>
  <si>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</si>
  <si>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</si>
  <si>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</si>
  <si>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</si>
  <si>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</si>
  <si>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</si>
  <si>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</si>
  <si>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</si>
  <si>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</si>
  <si>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</si>
  <si>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</si>
  <si>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</si>
  <si>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</si>
  <si>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</si>
  <si>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</si>
  <si>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</si>
  <si>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</si>
  <si>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</si>
  <si>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</si>
  <si>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</si>
  <si>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</si>
  <si>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</si>
  <si>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</si>
  <si>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</si>
  <si>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</si>
  <si>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</si>
  <si>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</si>
  <si>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</si>
  <si>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</si>
  <si>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</si>
  <si>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</si>
  <si>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</si>
  <si>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</si>
  <si>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</si>
  <si>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</si>
  <si>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</si>
  <si>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</si>
  <si>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</si>
  <si>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</si>
  <si>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</si>
  <si>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</si>
  <si>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</si>
  <si>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</si>
  <si>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</si>
  <si>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</si>
  <si>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</si>
  <si>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</si>
  <si>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</si>
  <si>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</si>
  <si>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</si>
  <si>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</si>
  <si>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</si>
  <si>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</si>
  <si>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</si>
  <si>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</si>
  <si>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</si>
  <si>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</si>
  <si>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</si>
  <si>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</si>
  <si>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</si>
  <si>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</si>
  <si>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</si>
  <si>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</si>
  <si>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</si>
  <si>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</si>
  <si>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</si>
  <si>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</si>
  <si>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</si>
  <si>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</si>
  <si>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</si>
  <si>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</si>
  <si>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</si>
  <si>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</si>
  <si>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</si>
  <si>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</si>
  <si>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</si>
  <si>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</si>
  <si>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</si>
  <si>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</si>
  <si>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</si>
  <si>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</si>
  <si>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</si>
  <si>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</si>
  <si>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</si>
  <si>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</si>
  <si>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</si>
  <si>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</si>
  <si>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</si>
  <si>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</si>
  <si>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</si>
  <si>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</si>
  <si>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</si>
  <si>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</si>
  <si>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</si>
  <si>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</si>
  <si>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</si>
  <si>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</si>
  <si>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</si>
  <si>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</si>
  <si>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</si>
  <si>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</si>
  <si>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</si>
  <si>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</si>
  <si>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</si>
  <si>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</si>
  <si>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</si>
  <si>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</si>
  <si>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</si>
  <si>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</si>
  <si>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</si>
  <si>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</si>
  <si>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</si>
  <si>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</si>
  <si>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</si>
  <si>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</si>
  <si>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</si>
  <si>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</si>
  <si>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</si>
  <si>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</si>
  <si>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</si>
  <si>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</si>
  <si>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</si>
  <si>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</si>
  <si>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</si>
  <si>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</si>
  <si>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</si>
  <si>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</si>
  <si>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</si>
  <si>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</si>
  <si>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</si>
  <si>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</si>
  <si>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</si>
  <si>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</si>
  <si>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</si>
  <si>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</si>
  <si>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</si>
  <si>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</si>
  <si>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</si>
  <si>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</si>
  <si>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</si>
  <si>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</si>
  <si>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</si>
  <si>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</si>
  <si>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</si>
  <si>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</si>
  <si>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</si>
  <si>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</si>
  <si>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</si>
  <si>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</si>
  <si>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</si>
  <si>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</si>
  <si>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</si>
  <si>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</si>
  <si>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</si>
  <si>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</si>
  <si>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</si>
  <si>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</si>
  <si>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</si>
  <si>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</si>
  <si>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</si>
  <si>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</si>
  <si>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</si>
  <si>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</si>
  <si>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</si>
  <si>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</si>
  <si>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</si>
  <si>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</si>
  <si>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</si>
  <si>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</si>
  <si>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</si>
  <si>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</si>
  <si>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</si>
  <si>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</si>
  <si>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</si>
  <si>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</si>
  <si>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</si>
  <si>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</si>
  <si>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</si>
  <si>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</si>
  <si>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</si>
  <si>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</si>
  <si>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</si>
  <si>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</si>
  <si>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</si>
  <si>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</si>
  <si>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</si>
  <si>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</si>
  <si>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</si>
  <si>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</si>
  <si>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</si>
  <si>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</si>
  <si>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</si>
  <si>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</si>
  <si>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</si>
  <si>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</si>
  <si>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</si>
  <si>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</si>
  <si>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</si>
  <si>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</si>
  <si>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</si>
  <si>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</si>
  <si>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</si>
  <si>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</si>
  <si>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</si>
  <si>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</si>
  <si>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</si>
  <si>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</si>
  <si>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</si>
  <si>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</si>
  <si>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</si>
  <si>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</si>
  <si>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</si>
  <si>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</si>
  <si>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</si>
  <si>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</si>
  <si>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</si>
  <si>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</si>
  <si>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</si>
  <si>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</si>
  <si>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</si>
  <si>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</si>
  <si>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</si>
  <si>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</si>
  <si>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</si>
  <si>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</si>
  <si>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</si>
  <si>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</si>
  <si>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</si>
  <si>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</si>
  <si>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</si>
  <si>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</si>
  <si>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</si>
  <si>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</si>
  <si>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</si>
  <si>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</si>
  <si>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</si>
  <si>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</si>
  <si>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</si>
  <si>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</si>
  <si>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</si>
  <si>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</si>
  <si>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</si>
  <si>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</si>
  <si>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</si>
  <si>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</si>
  <si>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</si>
  <si>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</si>
  <si>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</si>
  <si>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</si>
  <si>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</si>
  <si>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</si>
  <si>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</si>
  <si>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</si>
  <si>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</si>
  <si>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</si>
  <si>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</si>
  <si>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</si>
  <si>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</si>
  <si>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</si>
  <si>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</si>
  <si>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</si>
  <si>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</si>
  <si>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</si>
  <si>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</si>
  <si>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</si>
  <si>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</si>
  <si>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</si>
  <si>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</si>
  <si>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</si>
  <si>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</si>
  <si>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</si>
  <si>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</si>
  <si>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</si>
  <si>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</si>
  <si>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</si>
  <si>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</si>
  <si>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</si>
  <si>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</si>
  <si>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</si>
  <si>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</si>
  <si>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</si>
  <si>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</si>
  <si>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</si>
  <si>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</si>
  <si>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</si>
  <si>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</si>
  <si>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</si>
  <si>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</si>
  <si>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</si>
  <si>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</si>
  <si>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</si>
  <si>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</si>
  <si>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</si>
  <si>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</si>
  <si>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</si>
  <si>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</si>
  <si>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</si>
  <si>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</si>
  <si>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</si>
  <si>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</si>
  <si>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</si>
  <si>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</si>
  <si>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</si>
  <si>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</si>
  <si>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</si>
  <si>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</si>
  <si>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</si>
  <si>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</si>
  <si>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</si>
  <si>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</si>
  <si>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</si>
  <si>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</si>
  <si>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</si>
  <si>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</si>
  <si>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</si>
  <si>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</si>
  <si>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</si>
  <si>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</si>
  <si>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</si>
  <si>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</si>
  <si>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</si>
  <si>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</si>
  <si>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</si>
  <si>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</si>
  <si>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</si>
  <si>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</si>
  <si>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</si>
  <si>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</si>
  <si>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</si>
  <si>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</si>
  <si>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</si>
  <si>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</si>
  <si>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</si>
  <si>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</si>
  <si>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</si>
  <si>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</si>
  <si>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</si>
  <si>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</si>
  <si>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</si>
  <si>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</si>
  <si>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</si>
  <si>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</si>
  <si>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</si>
  <si>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</si>
  <si>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</si>
  <si>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</si>
  <si>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</si>
  <si>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</si>
  <si>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</si>
  <si>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</si>
  <si>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</si>
  <si>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</si>
  <si>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</si>
  <si>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</si>
  <si>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</si>
  <si>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</si>
  <si>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</si>
  <si>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</si>
  <si>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</si>
  <si>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</si>
  <si>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</si>
  <si>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</si>
  <si>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</si>
  <si>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</si>
  <si>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</si>
  <si>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</si>
  <si>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</si>
  <si>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</si>
  <si>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</si>
  <si>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</si>
  <si>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</si>
  <si>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</si>
  <si>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</si>
  <si>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</si>
  <si>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</si>
  <si>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</si>
  <si>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</si>
  <si>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</si>
  <si>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</si>
  <si>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</si>
  <si>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</si>
  <si>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</si>
  <si>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</si>
  <si>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</si>
  <si>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</si>
  <si>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</si>
  <si>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</si>
  <si>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</si>
  <si>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</si>
  <si>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</si>
  <si>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</si>
  <si>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</si>
  <si>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</si>
  <si>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</si>
  <si>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</si>
  <si>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</si>
  <si>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</si>
  <si>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</si>
  <si>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</si>
  <si>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</si>
  <si>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</si>
  <si>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</si>
  <si>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</si>
  <si>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</si>
  <si>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</si>
  <si>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</si>
  <si>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</si>
  <si>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</si>
  <si>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</si>
  <si>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</si>
  <si>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</si>
  <si>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</si>
  <si>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</si>
  <si>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</si>
  <si>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</si>
  <si>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</si>
  <si>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</si>
  <si>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</si>
  <si>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</si>
  <si>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</si>
  <si>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</si>
  <si>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</si>
  <si>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</si>
  <si>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</si>
  <si>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</si>
  <si>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</si>
  <si>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</si>
  <si>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</si>
  <si>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</si>
  <si>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</si>
  <si>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</si>
  <si>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</si>
  <si>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</si>
  <si>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</si>
  <si>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</si>
  <si>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</si>
  <si>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</si>
  <si>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</si>
  <si>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</si>
  <si>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</si>
  <si>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</si>
  <si>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</si>
  <si>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</si>
  <si>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</si>
  <si>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</si>
  <si>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</si>
  <si>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</si>
  <si>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</si>
  <si>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</si>
  <si>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</si>
  <si>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</si>
  <si>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</si>
  <si>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</si>
  <si>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</si>
  <si>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</si>
  <si>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</si>
  <si>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</si>
  <si>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</si>
  <si>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</si>
  <si>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</si>
  <si>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</si>
  <si>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</si>
  <si>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</si>
  <si>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</si>
  <si>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</si>
  <si>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</si>
  <si>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</si>
  <si>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</si>
  <si>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</si>
  <si>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</si>
  <si>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</si>
  <si>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</si>
  <si>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</si>
  <si>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</si>
  <si>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</si>
  <si>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</si>
  <si>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</si>
  <si>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</si>
  <si>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</si>
  <si>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</si>
  <si>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</si>
  <si>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</si>
  <si>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</si>
  <si>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</si>
  <si>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</si>
  <si>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</si>
  <si>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</si>
  <si>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</si>
  <si>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</si>
  <si>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</si>
  <si>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</si>
  <si>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</si>
  <si>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</si>
  <si>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</si>
  <si>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</si>
  <si>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</si>
  <si>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</si>
  <si>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</si>
  <si>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</si>
  <si>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</si>
  <si>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</si>
  <si>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</si>
  <si>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</si>
  <si>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</si>
  <si>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</si>
  <si>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</si>
  <si>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</si>
  <si>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</si>
  <si>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</si>
  <si>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</si>
  <si>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</si>
  <si>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</si>
  <si>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</si>
  <si>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</si>
  <si>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</si>
  <si>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</si>
  <si>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</si>
  <si>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</si>
  <si>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</si>
  <si>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</si>
  <si>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</si>
  <si>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</si>
  <si>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</si>
  <si>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</si>
  <si>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</si>
  <si>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</si>
  <si>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</si>
  <si>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</si>
  <si>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</si>
  <si>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</si>
  <si>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</si>
  <si>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</si>
  <si>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</si>
  <si>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</si>
  <si>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</si>
  <si>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</si>
  <si>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</si>
  <si>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</si>
  <si>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</si>
  <si>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</si>
  <si>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</si>
  <si>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</si>
  <si>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</si>
  <si>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</si>
  <si>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</si>
  <si>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</si>
  <si>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</si>
  <si>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</si>
  <si>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</si>
  <si>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</si>
  <si>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</si>
  <si>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</si>
  <si>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</si>
  <si>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</si>
  <si>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</si>
  <si>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</si>
  <si>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</si>
  <si>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</si>
  <si>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</si>
  <si>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</si>
  <si>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</si>
  <si>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</si>
  <si>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</si>
  <si>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</si>
  <si>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</si>
  <si>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</si>
  <si>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</si>
  <si>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</si>
  <si>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</si>
  <si>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</si>
  <si>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</si>
  <si>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</si>
  <si>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</si>
  <si>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</si>
  <si>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</si>
  <si>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</si>
  <si>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</si>
  <si>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</si>
  <si>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</si>
  <si>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</si>
  <si>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</si>
  <si>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</si>
  <si>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</si>
  <si>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</si>
  <si>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</si>
  <si>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</si>
  <si>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</si>
  <si>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</si>
  <si>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</si>
  <si>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</si>
  <si>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</si>
  <si>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</si>
  <si>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</si>
  <si>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</si>
  <si>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</si>
  <si>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</si>
  <si>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</si>
  <si>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</si>
  <si>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</si>
  <si>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</si>
  <si>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</si>
  <si>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</si>
  <si>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</si>
  <si>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</si>
  <si>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</si>
  <si>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</si>
  <si>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</si>
  <si>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</si>
  <si>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</si>
  <si>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</si>
  <si>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</si>
  <si>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</si>
  <si>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</si>
  <si>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</si>
  <si>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</si>
  <si>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</si>
  <si>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</si>
  <si>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</si>
  <si>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</si>
  <si>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</si>
  <si>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</si>
  <si>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</si>
  <si>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</si>
  <si>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</si>
  <si>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</si>
  <si>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</si>
  <si>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</si>
  <si>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</si>
  <si>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</si>
  <si>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</si>
  <si>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</si>
  <si>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</si>
  <si>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</si>
  <si>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</si>
  <si>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</si>
  <si>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</si>
  <si>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</si>
  <si>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</si>
  <si>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</si>
  <si>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</si>
  <si>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</si>
  <si>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</si>
  <si>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</si>
  <si>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</si>
  <si>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</si>
  <si>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</si>
  <si>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</si>
  <si>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</si>
  <si>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</si>
  <si>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</si>
  <si>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</si>
  <si>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</si>
  <si>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</si>
  <si>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</si>
  <si>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</si>
  <si>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</si>
  <si>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</si>
  <si>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</si>
  <si>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</si>
  <si>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</si>
  <si>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</si>
  <si>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</si>
  <si>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</si>
  <si>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</si>
  <si>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</si>
  <si>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</si>
  <si>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</si>
  <si>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</si>
  <si>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</si>
  <si>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</si>
  <si>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</si>
  <si>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</si>
  <si>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</si>
  <si>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</si>
  <si>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</si>
  <si>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</si>
  <si>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</si>
  <si>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</si>
  <si>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</si>
  <si>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</si>
  <si>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</si>
  <si>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</si>
  <si>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</si>
  <si>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</si>
  <si>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</si>
  <si>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</si>
  <si>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</si>
  <si>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</si>
  <si>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</si>
  <si>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</si>
  <si>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</si>
  <si>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</si>
  <si>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</si>
  <si>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</si>
  <si>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</si>
  <si>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</si>
  <si>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</si>
  <si>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</si>
  <si>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</si>
  <si>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</si>
  <si>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</si>
  <si>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</si>
  <si>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</si>
  <si>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</si>
  <si>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</si>
  <si>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</si>
  <si>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</si>
  <si>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</si>
  <si>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</si>
  <si>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</si>
  <si>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</si>
  <si>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</si>
  <si>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</si>
  <si>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</si>
  <si>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</si>
  <si>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</si>
  <si>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</si>
  <si>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</si>
  <si>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</si>
  <si>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</si>
  <si>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</si>
  <si>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</si>
  <si>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</si>
  <si>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</si>
  <si>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</si>
  <si>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</si>
  <si>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</si>
  <si>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</si>
  <si>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</si>
  <si>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</si>
  <si>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</si>
  <si>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</si>
  <si>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</si>
  <si>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</si>
  <si>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</si>
  <si>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</si>
  <si>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</si>
  <si>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</si>
  <si>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</si>
  <si>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</si>
  <si>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</si>
  <si>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</si>
  <si>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</si>
  <si>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</si>
  <si>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</si>
  <si>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</si>
  <si>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</si>
  <si>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</si>
  <si>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</si>
  <si>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</si>
  <si>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</si>
  <si>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</si>
  <si>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</si>
  <si>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</si>
  <si>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</si>
  <si>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</si>
  <si>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</si>
  <si>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</si>
  <si>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</si>
  <si>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</si>
  <si>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</si>
  <si>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</si>
  <si>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</si>
  <si>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</si>
  <si>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</si>
  <si>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</si>
  <si>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</si>
  <si>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</si>
  <si>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</si>
  <si>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</si>
  <si>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</si>
  <si>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</si>
  <si>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</si>
  <si>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</si>
  <si>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</si>
  <si>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</si>
  <si>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</si>
  <si>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</si>
  <si>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</si>
  <si>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</si>
  <si>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</si>
  <si>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</si>
  <si>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</si>
  <si>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</si>
  <si>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</si>
  <si>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</si>
  <si>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</si>
  <si>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</si>
  <si>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</si>
  <si>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</si>
  <si>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</si>
  <si>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</si>
  <si>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</si>
  <si>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</si>
  <si>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</si>
  <si>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</si>
  <si>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</si>
  <si>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</si>
  <si>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</si>
  <si>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</si>
  <si>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</si>
  <si>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</si>
  <si>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</si>
  <si>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</si>
  <si>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</si>
  <si>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</si>
  <si>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</si>
  <si>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</si>
  <si>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</si>
  <si>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</si>
  <si>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</si>
  <si>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</si>
  <si>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</si>
  <si>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</si>
  <si>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</si>
  <si>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</si>
  <si>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</si>
  <si>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</si>
  <si>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</si>
  <si>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</si>
  <si>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</si>
  <si>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</si>
  <si>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</si>
  <si>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</si>
  <si>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</si>
  <si>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</si>
  <si>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</si>
  <si>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</si>
  <si>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</si>
  <si>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</si>
  <si>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</si>
  <si>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</si>
  <si>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</si>
  <si>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</si>
  <si>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</si>
  <si>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</si>
  <si>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</si>
  <si>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</si>
  <si>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</si>
  <si>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</si>
  <si>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</si>
  <si>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</si>
  <si>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</si>
  <si>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</si>
  <si>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</si>
  <si>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</si>
  <si>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</si>
  <si>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</si>
  <si>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</si>
  <si>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</si>
  <si>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</si>
  <si>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</si>
  <si>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</si>
  <si>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</si>
  <si>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</si>
  <si>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</si>
  <si>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</si>
  <si>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</si>
  <si>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</si>
  <si>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</si>
  <si>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</si>
  <si>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</si>
  <si>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</si>
  <si>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</si>
  <si>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</si>
  <si>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</si>
  <si>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</si>
  <si>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</si>
  <si>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</si>
  <si>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</si>
  <si>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</si>
  <si>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</si>
  <si>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</si>
  <si>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</si>
  <si>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</si>
  <si>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</si>
  <si>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</si>
  <si>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</si>
  <si>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</si>
  <si>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</si>
  <si>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</si>
  <si>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</si>
  <si>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</si>
  <si>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</si>
  <si>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</si>
  <si>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</si>
  <si>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</si>
  <si>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</si>
  <si>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</si>
  <si>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</si>
  <si>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</si>
  <si>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</si>
  <si>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</si>
  <si>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</si>
  <si>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</si>
  <si>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</si>
  <si>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</si>
  <si>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</si>
  <si>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</si>
  <si>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</si>
  <si>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</si>
  <si>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</si>
  <si>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</si>
  <si>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</si>
  <si>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</si>
  <si>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</si>
  <si>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</si>
  <si>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</si>
  <si>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</si>
  <si>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</si>
  <si>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</si>
  <si>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</si>
  <si>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</si>
  <si>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</si>
  <si>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</si>
  <si>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</si>
  <si>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</si>
  <si>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</si>
  <si>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</si>
  <si>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</si>
  <si>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</si>
  <si>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</si>
  <si>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</si>
  <si>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</si>
  <si>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</si>
  <si>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</si>
  <si>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</si>
  <si>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</si>
  <si>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</si>
  <si>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</si>
  <si>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</si>
  <si>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</si>
  <si>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</si>
  <si>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</si>
  <si>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</si>
  <si>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</si>
  <si>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</si>
  <si>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</si>
  <si>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</si>
  <si>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</si>
  <si>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</si>
  <si>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</si>
  <si>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</si>
  <si>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</si>
  <si>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</si>
  <si>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</si>
  <si>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</si>
  <si>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</si>
  <si>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</si>
  <si>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</si>
  <si>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</si>
  <si>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</si>
  <si>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</si>
  <si>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</si>
  <si>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</si>
  <si>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</si>
  <si>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</si>
  <si>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</si>
  <si>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</si>
  <si>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</si>
  <si>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</si>
  <si>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</si>
  <si>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</si>
  <si>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</si>
  <si>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</si>
  <si>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</si>
  <si>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</si>
  <si>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</si>
  <si>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</si>
  <si>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</si>
  <si>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</si>
  <si>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</si>
  <si>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</si>
  <si>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</si>
  <si>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</si>
  <si>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</si>
  <si>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</si>
  <si>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</si>
  <si>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</si>
  <si>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</si>
  <si>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</si>
  <si>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</si>
  <si>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</si>
  <si>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</si>
  <si>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</si>
  <si>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</si>
  <si>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</si>
  <si>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</si>
  <si>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</si>
  <si>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</si>
  <si>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</si>
  <si>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</si>
  <si>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</si>
  <si>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</si>
  <si>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</si>
  <si>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</si>
  <si>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</si>
  <si>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</si>
  <si>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</si>
  <si>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</si>
  <si>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</si>
  <si>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</si>
  <si>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</si>
  <si>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</si>
  <si>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</si>
  <si>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</si>
  <si>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</si>
  <si>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</si>
  <si>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</si>
  <si>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</si>
  <si>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</si>
  <si>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</si>
  <si>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</si>
  <si>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</si>
  <si>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</si>
  <si>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</si>
  <si>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</si>
  <si>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</si>
  <si>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</si>
  <si>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</si>
  <si>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</si>
  <si>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</si>
  <si>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</si>
  <si>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</si>
  <si>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</si>
  <si>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</si>
  <si>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</si>
  <si>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</si>
  <si>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</si>
  <si>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</si>
  <si>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</si>
  <si>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</si>
  <si>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</si>
  <si>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</si>
  <si>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</si>
  <si>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</si>
  <si>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</si>
  <si>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</si>
  <si>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</si>
  <si>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</si>
  <si>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</si>
  <si>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</si>
  <si>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</si>
  <si>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</si>
  <si>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</si>
  <si>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</si>
  <si>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</si>
  <si>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</si>
  <si>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</si>
  <si>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</si>
  <si>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</si>
  <si>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</si>
  <si>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</si>
  <si>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</si>
  <si>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</si>
  <si>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</si>
  <si>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</si>
  <si>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</si>
  <si>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</si>
  <si>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</si>
  <si>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</si>
  <si>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</si>
  <si>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</si>
  <si>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</si>
  <si>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</si>
  <si>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</si>
  <si>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</si>
  <si>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</si>
  <si>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</si>
  <si>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</si>
  <si>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</si>
  <si>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</si>
  <si>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</si>
  <si>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</si>
  <si>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</si>
  <si>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</si>
  <si>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</si>
  <si>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</si>
  <si>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</si>
  <si>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</si>
  <si>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</si>
  <si>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</si>
  <si>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</si>
  <si>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</si>
  <si>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</si>
  <si>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</si>
  <si>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</si>
  <si>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</si>
  <si>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</si>
  <si>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</si>
  <si>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</si>
  <si>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</si>
  <si>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</si>
  <si>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</si>
  <si>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</si>
  <si>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</si>
  <si>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</si>
  <si>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</si>
  <si>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</si>
  <si>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</si>
  <si>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</si>
  <si>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</si>
  <si>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</si>
  <si>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</si>
  <si>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</si>
  <si>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</si>
  <si>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</si>
  <si>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</si>
  <si>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</si>
  <si>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</si>
  <si>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</si>
  <si>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</si>
  <si>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</si>
  <si>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</si>
  <si>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</si>
  <si>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</si>
  <si>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</si>
  <si>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</si>
  <si>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</si>
  <si>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</si>
  <si>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</si>
  <si>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</si>
  <si>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</si>
  <si>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</si>
  <si>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</si>
  <si>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</si>
  <si>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</si>
  <si>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</si>
  <si>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</si>
  <si>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</si>
  <si>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</si>
  <si>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</si>
  <si>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</si>
  <si>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</si>
  <si>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</si>
  <si>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</si>
  <si>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</si>
  <si>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</si>
  <si>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</si>
  <si>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</si>
  <si>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</si>
  <si>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</si>
  <si>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</si>
  <si>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</si>
  <si>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</si>
  <si>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</si>
  <si>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</si>
  <si>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</si>
  <si>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</si>
  <si>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</si>
  <si>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</si>
  <si>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</si>
  <si>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</si>
  <si>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</si>
  <si>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</si>
  <si>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</si>
  <si>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</si>
  <si>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</si>
  <si>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</si>
  <si>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</si>
  <si>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</si>
  <si>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</si>
  <si>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</si>
  <si>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</si>
  <si>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</si>
  <si>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</si>
  <si>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</si>
  <si>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</si>
  <si>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</si>
  <si>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</si>
  <si>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</si>
  <si>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</si>
  <si>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</si>
  <si>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</si>
  <si>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</si>
  <si>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</si>
  <si>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</si>
  <si>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</si>
  <si>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</si>
  <si>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</si>
  <si>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</si>
  <si>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</si>
  <si>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</si>
  <si>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</si>
  <si>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</si>
  <si>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</si>
  <si>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</si>
  <si>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</si>
  <si>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</si>
  <si>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</si>
  <si>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</si>
  <si>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</si>
  <si>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</si>
  <si>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</si>
  <si>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</si>
  <si>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</si>
  <si>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</si>
  <si>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</si>
  <si>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</si>
  <si>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</si>
  <si>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</si>
  <si>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</si>
  <si>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</si>
  <si>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</si>
  <si>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</si>
  <si>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</si>
  <si>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</si>
  <si>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</si>
  <si>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</si>
  <si>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</si>
  <si>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</si>
  <si>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</si>
  <si>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</si>
  <si>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</si>
  <si>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</si>
  <si>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</si>
  <si>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</si>
  <si>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</si>
  <si>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</si>
  <si>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</si>
  <si>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</si>
  <si>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</si>
  <si>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</si>
  <si>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</si>
  <si>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</si>
  <si>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</si>
  <si>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</si>
  <si>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</si>
  <si>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</si>
  <si>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</si>
  <si>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</si>
  <si>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</si>
  <si>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</si>
  <si>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</si>
  <si>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</si>
  <si>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</si>
  <si>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</si>
  <si>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</si>
  <si>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</si>
  <si>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</si>
  <si>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</si>
  <si>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</si>
  <si>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</si>
  <si>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</si>
  <si>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</si>
  <si>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</si>
  <si>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</si>
  <si>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</si>
  <si>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</si>
  <si>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</si>
  <si>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</si>
  <si>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</si>
  <si>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</si>
  <si>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</si>
  <si>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</si>
  <si>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</si>
  <si>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</si>
  <si>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</si>
  <si>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</si>
  <si>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</si>
  <si>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</si>
  <si>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</si>
  <si>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</si>
  <si>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</si>
  <si>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</si>
  <si>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</si>
  <si>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</si>
  <si>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</si>
  <si>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</si>
  <si>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</si>
  <si>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</si>
  <si>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</si>
  <si>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</si>
  <si>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</si>
  <si>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</si>
  <si>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</si>
  <si>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</si>
  <si>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</si>
  <si>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</si>
  <si>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</si>
  <si>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</si>
  <si>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</si>
  <si>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</si>
  <si>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</si>
  <si>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</si>
  <si>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</si>
  <si>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</si>
  <si>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</si>
  <si>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</si>
  <si>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</si>
  <si>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</si>
  <si>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</si>
  <si>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</si>
  <si>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</si>
  <si>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</si>
  <si>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</si>
  <si>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</si>
  <si>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</si>
  <si>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</si>
  <si>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</si>
  <si>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</si>
  <si>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</si>
  <si>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</si>
  <si>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</si>
  <si>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</si>
  <si>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</si>
  <si>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</si>
  <si>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</si>
  <si>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</si>
  <si>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</si>
  <si>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</si>
  <si>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</si>
  <si>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</si>
  <si>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</si>
  <si>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</si>
  <si>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</si>
  <si>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</si>
  <si>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</si>
  <si>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</si>
  <si>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</si>
  <si>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</si>
  <si>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</si>
  <si>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</si>
  <si>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</si>
  <si>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</si>
  <si>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</si>
  <si>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</si>
  <si>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</si>
  <si>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</si>
  <si>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</si>
  <si>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</si>
  <si>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</si>
  <si>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</si>
  <si>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</si>
  <si>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</si>
  <si>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</si>
  <si>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</si>
  <si>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</si>
  <si>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</si>
  <si>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</si>
  <si>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</si>
  <si>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</si>
  <si>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</si>
  <si>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</si>
  <si>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</si>
  <si>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</si>
  <si>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</si>
  <si>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</si>
  <si>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</si>
  <si>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</si>
  <si>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</si>
  <si>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</si>
  <si>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</si>
  <si>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</si>
  <si>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</si>
  <si>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</si>
  <si>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</si>
  <si>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</si>
  <si>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</si>
  <si>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</si>
  <si>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</si>
  <si>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</si>
  <si>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</si>
  <si>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</si>
  <si>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</si>
  <si>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</si>
  <si>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</si>
  <si>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</si>
  <si>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</si>
  <si>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</si>
  <si>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</si>
  <si>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</si>
  <si>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</si>
  <si>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</si>
  <si>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</si>
  <si>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</si>
  <si>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</si>
  <si>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</si>
  <si>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</si>
  <si>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</si>
  <si>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</si>
  <si>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</si>
  <si>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</si>
  <si>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</si>
  <si>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</si>
  <si>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</si>
  <si>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</si>
  <si>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</si>
  <si>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</si>
  <si>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</si>
  <si>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</si>
  <si>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</si>
  <si>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</si>
  <si>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</si>
  <si>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</si>
  <si>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</si>
  <si>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</si>
  <si>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</si>
  <si>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</si>
  <si>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</si>
  <si>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</si>
  <si>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</si>
  <si>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</si>
  <si>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</si>
  <si>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</si>
  <si>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</si>
  <si>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</si>
  <si>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</si>
  <si>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</si>
  <si>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</si>
  <si>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</si>
  <si>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</si>
  <si>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</si>
  <si>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</si>
  <si>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</si>
  <si>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</si>
  <si>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</si>
  <si>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</si>
  <si>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</si>
  <si>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</si>
  <si>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</si>
  <si>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</si>
  <si>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</si>
  <si>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</si>
  <si>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</si>
  <si>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</si>
  <si>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</si>
  <si>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</si>
  <si>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</si>
  <si>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</si>
  <si>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</si>
  <si>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</si>
  <si>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</si>
  <si>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</si>
  <si>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</si>
  <si>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</si>
  <si>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</si>
  <si>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</si>
  <si>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</si>
  <si>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</si>
  <si>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</si>
  <si>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</si>
  <si>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</si>
  <si>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</si>
  <si>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</si>
  <si>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</si>
  <si>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</si>
  <si>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</si>
  <si>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</si>
  <si>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</si>
  <si>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</si>
  <si>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</si>
  <si>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</si>
  <si>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</si>
  <si>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</si>
  <si>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</si>
  <si>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</si>
  <si>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</si>
  <si>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</si>
  <si>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</si>
  <si>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</si>
  <si>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</si>
  <si>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</si>
  <si>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</si>
  <si>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</si>
  <si>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</si>
  <si>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</si>
  <si>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</si>
  <si>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</si>
  <si>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</si>
  <si>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</si>
  <si>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</si>
  <si>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</si>
  <si>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</si>
  <si>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</si>
  <si>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</si>
  <si>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</si>
  <si>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</si>
  <si>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</si>
  <si>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</si>
  <si>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</si>
  <si>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</si>
  <si>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</si>
  <si>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</si>
  <si>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</si>
  <si>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</si>
  <si>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</si>
  <si>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</si>
  <si>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</si>
  <si>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</si>
  <si>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</si>
  <si>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</si>
  <si>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</si>
  <si>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</si>
  <si>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</si>
  <si>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</si>
  <si>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</si>
  <si>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</si>
  <si>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</si>
  <si>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</si>
  <si>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</si>
  <si>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</si>
  <si>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</si>
  <si>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</si>
  <si>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</si>
  <si>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</si>
  <si>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</si>
  <si>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</si>
  <si>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</si>
  <si>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</si>
  <si>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</si>
  <si>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</si>
  <si>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</si>
  <si>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</si>
  <si>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</si>
  <si>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</si>
  <si>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</si>
  <si>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</si>
  <si>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</si>
  <si>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</si>
  <si>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</si>
  <si>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</si>
  <si>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</si>
  <si>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</si>
  <si>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</si>
  <si>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</si>
  <si>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</si>
  <si>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</si>
  <si>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</si>
  <si>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</si>
  <si>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</si>
  <si>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</si>
  <si>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</si>
  <si>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</si>
  <si>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</si>
  <si>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</si>
  <si>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</si>
  <si>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</si>
  <si>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</si>
  <si>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</si>
  <si>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</si>
  <si>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</si>
  <si>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</si>
  <si>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</si>
  <si>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</si>
  <si>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</si>
  <si>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</si>
  <si>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</si>
  <si>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</si>
  <si>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</si>
  <si>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</si>
  <si>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</si>
  <si>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</si>
  <si>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</si>
  <si>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</si>
  <si>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</si>
  <si>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</si>
  <si>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</si>
  <si>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</si>
  <si>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</si>
  <si>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</si>
  <si>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</si>
  <si>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</si>
  <si>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</si>
  <si>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</si>
  <si>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</si>
  <si>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</si>
  <si>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</si>
  <si>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</si>
  <si>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</si>
  <si>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</si>
  <si>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</si>
  <si>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</si>
  <si>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</si>
  <si>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</si>
  <si>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</si>
  <si>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</si>
  <si>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</si>
  <si>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</si>
  <si>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</si>
  <si>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</si>
  <si>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</si>
  <si>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</si>
  <si>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</si>
  <si>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</si>
  <si>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</si>
  <si>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</si>
  <si>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</si>
  <si>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</si>
  <si>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</si>
  <si>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</si>
  <si>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</si>
  <si>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</si>
  <si>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</si>
  <si>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</si>
  <si>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</si>
  <si>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</si>
  <si>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</si>
  <si>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</si>
  <si>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</si>
  <si>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</si>
  <si>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</si>
  <si>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</si>
  <si>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</si>
  <si>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</si>
  <si>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</si>
  <si>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</si>
  <si>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</si>
  <si>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</si>
  <si>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</si>
  <si>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</si>
  <si>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</si>
  <si>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</si>
  <si>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</si>
  <si>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</si>
  <si>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</si>
  <si>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</si>
  <si>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</si>
  <si>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</si>
  <si>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</si>
  <si>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</si>
  <si>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</si>
  <si>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</si>
  <si>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</si>
  <si>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</si>
  <si>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</si>
  <si>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</si>
  <si>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</si>
  <si>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</si>
  <si>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</si>
  <si>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</si>
  <si>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</si>
  <si>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</si>
  <si>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</si>
  <si>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</si>
  <si>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</si>
  <si>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</si>
  <si>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</si>
  <si>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</si>
  <si>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</si>
  <si>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</si>
  <si>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</si>
  <si>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</si>
  <si>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</si>
  <si>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</si>
  <si>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</si>
  <si>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</si>
  <si>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</si>
  <si>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</si>
  <si>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</si>
  <si>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</si>
  <si>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</si>
  <si>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</si>
  <si>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</si>
  <si>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</si>
  <si>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</si>
  <si>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</si>
  <si>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</si>
  <si>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</si>
  <si>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</si>
  <si>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</si>
  <si>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</si>
  <si>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</si>
  <si>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</si>
  <si>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</si>
  <si>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</si>
  <si>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</si>
  <si>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</si>
  <si>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</si>
  <si>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</si>
  <si>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</si>
  <si>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</si>
  <si>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</si>
  <si>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</si>
  <si>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</si>
  <si>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</si>
  <si>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</si>
  <si>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</si>
  <si>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</si>
  <si>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</si>
  <si>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</si>
  <si>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</si>
  <si>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</si>
  <si>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</si>
  <si>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</si>
  <si>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</si>
  <si>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</si>
  <si>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</si>
  <si>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</si>
  <si>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</si>
  <si>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</si>
  <si>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</si>
  <si>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</si>
  <si>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</si>
  <si>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</si>
  <si>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</si>
  <si>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</si>
  <si>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</si>
  <si>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</si>
  <si>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</si>
  <si>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</si>
  <si>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</si>
  <si>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</si>
  <si>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</si>
  <si>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</si>
  <si>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</si>
  <si>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</si>
  <si>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</si>
  <si>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</si>
  <si>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</si>
  <si>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</si>
  <si>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</si>
  <si>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</si>
  <si>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</si>
  <si>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</si>
  <si>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</si>
  <si>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</si>
  <si>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</si>
  <si>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</si>
  <si>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</si>
  <si>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</si>
  <si>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</si>
  <si>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</si>
  <si>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</si>
  <si>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</si>
  <si>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</si>
  <si>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</si>
  <si>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</si>
  <si>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</si>
  <si>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</si>
  <si>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</si>
  <si>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</si>
  <si>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</si>
  <si>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</si>
  <si>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</si>
  <si>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</si>
  <si>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</si>
  <si>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</si>
  <si>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</si>
  <si>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</si>
  <si>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</si>
  <si>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</si>
  <si>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</si>
  <si>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</si>
  <si>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</si>
  <si>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</si>
  <si>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</si>
  <si>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</si>
  <si>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</si>
  <si>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</si>
  <si>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</si>
  <si>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</si>
  <si>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</si>
  <si>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</si>
  <si>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</si>
  <si>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</si>
  <si>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</si>
  <si>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</si>
  <si>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</si>
  <si>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</si>
  <si>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</si>
  <si>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</si>
  <si>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</si>
  <si>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</si>
  <si>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</si>
  <si>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</si>
  <si>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</si>
  <si>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</si>
  <si>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</si>
  <si>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</si>
  <si>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</si>
  <si>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</si>
  <si>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</si>
  <si>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</si>
  <si>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</si>
  <si>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</si>
  <si>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</si>
  <si>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</si>
  <si>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</si>
  <si>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</si>
  <si>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</si>
  <si>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</si>
  <si>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</si>
  <si>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</si>
  <si>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</si>
  <si>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</si>
  <si>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</si>
  <si>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</si>
  <si>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</si>
  <si>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</si>
  <si>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</si>
  <si>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</si>
  <si>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</si>
  <si>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</si>
  <si>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</si>
  <si>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</si>
  <si>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</si>
  <si>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</si>
  <si>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</si>
  <si>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</si>
  <si>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</si>
  <si>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</si>
  <si>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</si>
  <si>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</si>
  <si>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</si>
  <si>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</si>
  <si>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</si>
  <si>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</si>
  <si>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</si>
  <si>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</si>
  <si>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</si>
  <si>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</si>
  <si>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</si>
  <si>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</si>
  <si>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</si>
  <si>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</si>
  <si>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</si>
  <si>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</si>
  <si>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</si>
  <si>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</si>
  <si>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</si>
  <si>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</si>
  <si>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</si>
  <si>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</si>
  <si>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</si>
  <si>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</si>
  <si>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</si>
  <si>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</si>
  <si>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</si>
  <si>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</si>
  <si>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</si>
  <si>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</si>
  <si>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</si>
  <si>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</si>
  <si>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</si>
  <si>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</si>
  <si>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</si>
  <si>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</si>
  <si>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</si>
  <si>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</si>
  <si>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</si>
  <si>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</si>
  <si>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</si>
  <si>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</si>
  <si>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</si>
  <si>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</si>
  <si>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</si>
  <si>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</si>
  <si>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</si>
  <si>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</si>
  <si>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</si>
  <si>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</si>
  <si>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</si>
  <si>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</si>
  <si>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</si>
  <si>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</si>
  <si>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</si>
  <si>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</si>
  <si>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</si>
  <si>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</si>
  <si>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</si>
  <si>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</si>
  <si>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</si>
  <si>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</si>
  <si>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</si>
  <si>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</si>
  <si>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</si>
  <si>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</si>
  <si>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</si>
  <si>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</si>
  <si>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</si>
  <si>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</si>
  <si>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</si>
  <si>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</si>
  <si>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</si>
  <si>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</si>
  <si>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</si>
  <si>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</si>
  <si>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</si>
  <si>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</si>
  <si>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</si>
  <si>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</si>
  <si>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</si>
  <si>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</si>
  <si>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</si>
  <si>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</si>
  <si>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</si>
  <si>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</si>
  <si>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</si>
  <si>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</si>
  <si>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</si>
  <si>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</si>
  <si>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</si>
  <si>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</si>
  <si>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</si>
  <si>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</si>
  <si>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</si>
  <si>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</si>
  <si>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</si>
  <si>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</si>
  <si>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</si>
  <si>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</si>
  <si>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</si>
  <si>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</si>
  <si>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</si>
  <si>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</si>
  <si>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</si>
  <si>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</si>
  <si>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</si>
  <si>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</si>
  <si>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</si>
  <si>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</si>
  <si>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</si>
  <si>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</si>
  <si>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</si>
  <si>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</si>
  <si>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</si>
  <si>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</si>
  <si>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</si>
  <si>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</si>
  <si>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</si>
  <si>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</si>
  <si>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</si>
  <si>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</si>
  <si>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</si>
  <si>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</si>
  <si>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</si>
  <si>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</si>
  <si>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</si>
  <si>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</si>
  <si>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</si>
  <si>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</si>
  <si>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</si>
  <si>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</si>
  <si>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</si>
  <si>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</si>
  <si>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</si>
  <si>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</si>
  <si>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</si>
  <si>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</si>
  <si>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</si>
  <si>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</si>
  <si>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</si>
  <si>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</si>
  <si>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</si>
  <si>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</si>
  <si>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</si>
  <si>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</si>
  <si>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</si>
  <si>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</si>
  <si>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</si>
  <si>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</si>
  <si>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</si>
  <si>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</si>
  <si>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</si>
  <si>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</si>
  <si>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</si>
  <si>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</si>
  <si>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</si>
  <si>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</si>
  <si>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</si>
  <si>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</si>
  <si>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</si>
  <si>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</si>
  <si>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</si>
  <si>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</si>
  <si>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</si>
  <si>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</si>
  <si>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</si>
  <si>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</si>
  <si>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</si>
  <si>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</si>
  <si>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</si>
  <si>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</si>
  <si>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</si>
  <si>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</si>
  <si>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</si>
  <si>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</si>
  <si>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</si>
  <si>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</si>
  <si>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</si>
  <si>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</si>
  <si>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</si>
  <si>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</si>
  <si>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</si>
  <si>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</si>
  <si>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</si>
  <si>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</si>
  <si>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</si>
  <si>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</si>
  <si>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</si>
  <si>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</si>
  <si>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</si>
  <si>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</si>
  <si>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</si>
  <si>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</si>
  <si>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</si>
  <si>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</si>
  <si>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</si>
  <si>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</si>
  <si>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</si>
  <si>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</si>
  <si>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</si>
  <si>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</si>
  <si>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</si>
  <si>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</si>
  <si>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</si>
  <si>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</si>
  <si>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</si>
  <si>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</si>
  <si>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</si>
  <si>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</si>
  <si>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</si>
  <si>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</si>
  <si>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</si>
  <si>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</si>
  <si>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</si>
  <si>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</si>
  <si>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</si>
  <si>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</si>
  <si>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</si>
  <si>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</si>
  <si>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</si>
  <si>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</si>
  <si>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</si>
  <si>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</si>
  <si>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</si>
  <si>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</si>
  <si>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</si>
  <si>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</si>
  <si>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</si>
  <si>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</si>
  <si>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</si>
  <si>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</si>
  <si>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</si>
  <si>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</si>
  <si>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</si>
  <si>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</si>
  <si>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</si>
  <si>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</si>
  <si>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</si>
  <si>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</si>
  <si>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</si>
  <si>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</si>
  <si>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</si>
  <si>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</si>
  <si>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</si>
  <si>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</si>
  <si>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</si>
  <si>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</si>
  <si>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</si>
  <si>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</si>
  <si>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</si>
  <si>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</si>
  <si>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</si>
  <si>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</si>
  <si>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</si>
  <si>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</si>
  <si>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</si>
  <si>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</si>
  <si>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</si>
  <si>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</si>
  <si>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</si>
  <si>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</si>
  <si>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</si>
  <si>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</si>
  <si>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</si>
  <si>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</si>
  <si>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</si>
  <si>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</si>
  <si>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</si>
  <si>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</si>
  <si>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</si>
  <si>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</si>
  <si>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</si>
  <si>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</si>
  <si>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</si>
  <si>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</si>
  <si>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</si>
  <si>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</si>
  <si>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</si>
  <si>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</si>
  <si>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</si>
  <si>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</si>
  <si>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</si>
  <si>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</si>
  <si>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</si>
  <si>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</si>
  <si>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</si>
  <si>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</si>
  <si>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</si>
  <si>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</si>
  <si>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</si>
  <si>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</si>
  <si>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</si>
  <si>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</si>
  <si>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</si>
  <si>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</si>
  <si>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</si>
  <si>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</si>
  <si>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</si>
  <si>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</si>
  <si>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</si>
  <si>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</si>
  <si>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</si>
  <si>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</si>
  <si>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</si>
  <si>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</si>
  <si>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</si>
  <si>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</si>
  <si>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</si>
  <si>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</si>
  <si>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</si>
  <si>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</si>
  <si>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</si>
  <si>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</si>
  <si>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</si>
  <si>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</si>
  <si>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</si>
  <si>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</si>
  <si>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</si>
  <si>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</si>
  <si>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</si>
  <si>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</si>
  <si>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</si>
  <si>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</si>
  <si>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</si>
  <si>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</si>
  <si>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</si>
  <si>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</si>
  <si>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</si>
  <si>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</si>
  <si>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</si>
  <si>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</si>
  <si>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</si>
  <si>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</si>
  <si>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</si>
  <si>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</si>
  <si>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</si>
  <si>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</si>
  <si>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</si>
  <si>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</si>
  <si>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</si>
  <si>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</si>
  <si>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</si>
  <si>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</si>
  <si>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</si>
  <si>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</si>
  <si>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</si>
  <si>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</si>
  <si>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</si>
  <si>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</si>
  <si>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</si>
  <si>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</si>
  <si>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</si>
  <si>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</si>
  <si>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</si>
  <si>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</si>
  <si>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</si>
  <si>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</si>
  <si>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</si>
  <si>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</si>
  <si>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</si>
  <si>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</si>
  <si>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</si>
  <si>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</si>
  <si>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</si>
  <si>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</si>
  <si>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</si>
  <si>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</si>
  <si>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</si>
  <si>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</si>
  <si>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</si>
  <si>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</si>
  <si>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</si>
  <si>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</si>
  <si>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</si>
  <si>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</si>
  <si>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</si>
  <si>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</si>
  <si>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</si>
  <si>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</si>
  <si>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</si>
  <si>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</si>
  <si>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</si>
  <si>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</si>
  <si>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</si>
  <si>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</si>
  <si>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</si>
  <si>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</si>
  <si>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</si>
  <si>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</si>
  <si>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</si>
  <si>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</si>
  <si>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</si>
  <si>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</si>
  <si>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</si>
  <si>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</si>
  <si>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</si>
  <si>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</si>
  <si>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</si>
  <si>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</si>
  <si>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</si>
  <si>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</si>
  <si>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</si>
  <si>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</si>
  <si>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</si>
  <si>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</si>
  <si>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</si>
  <si>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</si>
  <si>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</si>
  <si>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</si>
  <si>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</si>
  <si>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</si>
  <si>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</si>
  <si>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</si>
  <si>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</si>
  <si>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</si>
  <si>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</si>
  <si>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</si>
  <si>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</si>
  <si>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</si>
  <si>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</si>
  <si>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</si>
  <si>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</si>
  <si>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</si>
  <si>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</si>
  <si>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</si>
  <si>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</si>
  <si>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</si>
  <si>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</si>
  <si>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</si>
  <si>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</si>
  <si>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</si>
  <si>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</si>
  <si>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</si>
  <si>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</si>
  <si>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</si>
  <si>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</si>
  <si>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</si>
  <si>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</si>
  <si>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</si>
  <si>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</si>
  <si>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</si>
  <si>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</si>
  <si>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</si>
  <si>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</si>
  <si>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</si>
  <si>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</si>
  <si>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</si>
  <si>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</si>
  <si>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</si>
  <si>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</si>
  <si>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</si>
  <si>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</si>
  <si>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</si>
  <si>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</si>
  <si>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</si>
  <si>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</si>
  <si>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</si>
  <si>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</si>
  <si>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</si>
  <si>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</si>
  <si>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</si>
  <si>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</si>
  <si>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</si>
  <si>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</si>
  <si>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</si>
  <si>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</si>
  <si>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</si>
  <si>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</si>
  <si>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</si>
  <si>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</si>
  <si>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</si>
  <si>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</si>
  <si>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</si>
  <si>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</si>
  <si>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</si>
  <si>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</si>
  <si>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</si>
  <si>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</si>
  <si>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</si>
  <si>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</si>
  <si>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</si>
  <si>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</si>
  <si>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</si>
  <si>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</si>
  <si>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</si>
  <si>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</si>
  <si>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</si>
  <si>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</si>
  <si>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</si>
  <si>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</si>
  <si>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</si>
  <si>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</si>
  <si>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</si>
  <si>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</si>
  <si>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</si>
  <si>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</si>
  <si>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</si>
  <si>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</si>
  <si>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</si>
  <si>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</si>
  <si>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</si>
  <si>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</si>
  <si>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</si>
  <si>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</si>
  <si>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</si>
  <si>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</si>
  <si>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</si>
  <si>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</si>
  <si>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</si>
  <si>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</si>
  <si>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</si>
  <si>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</si>
  <si>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</si>
  <si>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</si>
  <si>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</si>
  <si>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</si>
  <si>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</si>
  <si>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</si>
  <si>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</si>
  <si>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</si>
  <si>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</si>
  <si>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</si>
  <si>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</si>
  <si>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</si>
  <si>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</si>
  <si>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</si>
  <si>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</si>
  <si>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</si>
  <si>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</si>
  <si>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</si>
  <si>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</si>
  <si>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</si>
  <si>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</si>
  <si>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</si>
  <si>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</si>
  <si>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</si>
  <si>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</si>
  <si>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</si>
  <si>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</si>
  <si>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</si>
  <si>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</si>
  <si>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</si>
  <si>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</si>
  <si>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</si>
  <si>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</si>
  <si>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</si>
  <si>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</si>
  <si>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</si>
  <si>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</si>
  <si>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</si>
  <si>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</si>
  <si>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</si>
  <si>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</si>
  <si>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</si>
  <si>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</si>
  <si>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</si>
  <si>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</si>
  <si>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</si>
  <si>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</si>
  <si>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</si>
  <si>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</si>
  <si>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</si>
  <si>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</si>
  <si>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</si>
  <si>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</si>
  <si>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</si>
  <si>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</si>
  <si>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</si>
  <si>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</si>
  <si>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</si>
  <si>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</si>
  <si>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</si>
  <si>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</si>
  <si>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</si>
  <si>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</si>
  <si>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</si>
  <si>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</si>
  <si>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</si>
  <si>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</si>
  <si>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</si>
  <si>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</si>
  <si>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</si>
  <si>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</si>
  <si>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</si>
  <si>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</si>
  <si>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</si>
  <si>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</si>
  <si>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</si>
  <si>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</si>
  <si>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</si>
  <si>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</si>
  <si>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</si>
  <si>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</si>
  <si>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</si>
  <si>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</si>
  <si>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</si>
  <si>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</si>
  <si>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</si>
  <si>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</si>
  <si>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</si>
  <si>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</si>
  <si>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</si>
  <si>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</si>
  <si>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</si>
  <si>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</si>
  <si>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</si>
  <si>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</si>
  <si>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</si>
  <si>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</si>
  <si>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</si>
  <si>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</si>
  <si>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</si>
  <si>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</si>
  <si>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</si>
  <si>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</si>
  <si>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</si>
  <si>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</si>
  <si>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</si>
  <si>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</si>
  <si>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</si>
  <si>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</si>
  <si>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</si>
  <si>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</si>
  <si>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</si>
  <si>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</si>
  <si>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</si>
  <si>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</si>
  <si>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</si>
  <si>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</si>
  <si>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</si>
  <si>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</si>
  <si>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</si>
  <si>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</si>
  <si>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</si>
  <si>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</si>
  <si>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</si>
  <si>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</si>
  <si>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</si>
  <si>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</si>
  <si>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</si>
  <si>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</si>
  <si>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</si>
  <si>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</si>
  <si>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</si>
  <si>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</si>
  <si>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</si>
  <si>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</si>
  <si>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</si>
  <si>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</si>
  <si>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</si>
  <si>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</si>
  <si>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</si>
  <si>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</si>
  <si>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</si>
  <si>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</si>
  <si>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</si>
  <si>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</si>
  <si>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</si>
  <si>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</si>
  <si>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</si>
  <si>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</si>
  <si>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</si>
  <si>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</si>
  <si>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</si>
  <si>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</si>
  <si>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</si>
  <si>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</si>
  <si>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</si>
  <si>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</si>
  <si>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</si>
  <si>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</si>
  <si>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</si>
  <si>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</si>
  <si>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</si>
  <si>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</si>
  <si>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</si>
  <si>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</si>
  <si>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</si>
  <si>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</si>
  <si>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</si>
  <si>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</si>
  <si>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</si>
  <si>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</si>
  <si>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</si>
  <si>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</si>
  <si>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</si>
  <si>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</si>
  <si>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</si>
  <si>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</si>
  <si>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</si>
  <si>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</si>
  <si>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</si>
  <si>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</si>
  <si>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</si>
  <si>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</si>
  <si>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</si>
  <si>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</si>
  <si>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</si>
  <si>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</si>
  <si>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</si>
  <si>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</si>
  <si>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</si>
  <si>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</si>
  <si>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</si>
  <si>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</si>
  <si>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</si>
  <si>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</si>
  <si>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</si>
  <si>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</si>
  <si>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</si>
  <si>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</si>
  <si>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</si>
  <si>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</si>
  <si>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</si>
  <si>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</si>
  <si>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</si>
  <si>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</si>
  <si>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</si>
  <si>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</si>
  <si>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</si>
  <si>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</si>
  <si>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</si>
  <si>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</si>
  <si>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</si>
  <si>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</si>
  <si>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</si>
  <si>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</si>
  <si>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</si>
  <si>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</si>
  <si>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</si>
  <si>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</si>
  <si>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</si>
  <si>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</si>
  <si>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</si>
  <si>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</si>
  <si>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</si>
  <si>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</si>
  <si>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</si>
  <si>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</si>
  <si>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</si>
  <si>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</si>
  <si>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</si>
  <si>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</si>
  <si>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</si>
  <si>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</si>
  <si>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</si>
  <si>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</si>
  <si>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</si>
  <si>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</si>
  <si>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</si>
  <si>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</si>
  <si>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</si>
  <si>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</si>
  <si>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</si>
  <si>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</si>
  <si>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</si>
  <si>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</si>
  <si>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</si>
  <si>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</si>
  <si>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</si>
  <si>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</si>
  <si>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</si>
  <si>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</si>
  <si>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</si>
  <si>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</si>
  <si>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</si>
  <si>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</si>
  <si>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</si>
  <si>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</si>
  <si>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</si>
  <si>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</si>
  <si>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</si>
  <si>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</si>
  <si>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</si>
  <si>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</si>
  <si>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</si>
  <si>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</si>
  <si>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</si>
  <si>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</si>
  <si>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</si>
  <si>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</si>
  <si>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</si>
  <si>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</si>
  <si>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</si>
  <si>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</si>
  <si>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</si>
  <si>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</si>
  <si>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</si>
  <si>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</si>
  <si>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</si>
  <si>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</si>
  <si>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</si>
  <si>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</si>
  <si>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</si>
  <si>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</si>
  <si>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</si>
  <si>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</si>
  <si>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</si>
  <si>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</si>
  <si>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</si>
  <si>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</si>
  <si>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</si>
  <si>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</si>
  <si>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</si>
  <si>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</si>
  <si>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</si>
  <si>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</si>
  <si>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</si>
  <si>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</si>
  <si>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</si>
  <si>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</si>
  <si>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</si>
  <si>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</si>
  <si>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</si>
  <si>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</si>
  <si>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</si>
  <si>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</si>
  <si>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</si>
  <si>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</si>
  <si>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</si>
  <si>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</si>
  <si>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</si>
  <si>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</si>
  <si>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</si>
  <si>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</si>
  <si>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</si>
  <si>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</si>
  <si>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</si>
  <si>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</si>
  <si>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</si>
  <si>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</si>
  <si>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</si>
  <si>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</si>
  <si>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</si>
  <si>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</si>
  <si>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</si>
  <si>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</si>
  <si>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</si>
  <si>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</si>
  <si>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</si>
  <si>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</si>
  <si>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</si>
  <si>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</si>
  <si>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</si>
  <si>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</si>
  <si>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</si>
  <si>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</si>
  <si>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</si>
  <si>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</si>
  <si>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</si>
  <si>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</si>
  <si>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</si>
  <si>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</si>
  <si>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</si>
  <si>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</si>
  <si>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</si>
  <si>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</si>
  <si>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</si>
  <si>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</si>
  <si>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</si>
  <si>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</si>
  <si>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</si>
  <si>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</si>
  <si>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</si>
  <si>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</si>
  <si>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</si>
  <si>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</si>
  <si>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</si>
  <si>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</si>
  <si>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</si>
  <si>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</si>
  <si>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</si>
  <si>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</si>
  <si>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</si>
  <si>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</si>
  <si>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</si>
  <si>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</si>
  <si>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</si>
  <si>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</si>
  <si>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</si>
  <si>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</si>
  <si>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</si>
  <si>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</si>
  <si>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</si>
  <si>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</si>
  <si>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</si>
  <si>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</si>
  <si>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</si>
  <si>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</si>
  <si>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</si>
  <si>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</si>
  <si>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</si>
  <si>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</si>
  <si>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</si>
  <si>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</si>
  <si>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</si>
  <si>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</si>
  <si>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</si>
  <si>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</si>
  <si>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</si>
  <si>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</si>
  <si>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</si>
  <si>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</si>
  <si>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</si>
  <si>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</si>
  <si>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</si>
  <si>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</si>
  <si>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</si>
  <si>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</si>
  <si>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</si>
  <si>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</si>
  <si>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</si>
  <si>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</si>
  <si>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</si>
  <si>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</si>
  <si>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</si>
  <si>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</si>
  <si>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</si>
  <si>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</si>
  <si>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</si>
  <si>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</si>
  <si>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</si>
  <si>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</si>
  <si>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</si>
  <si>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</si>
  <si>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</si>
  <si>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</si>
  <si>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</si>
  <si>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</si>
  <si>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</si>
  <si>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</si>
  <si>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</si>
  <si>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</si>
  <si>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</si>
  <si>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</si>
  <si>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</si>
  <si>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</si>
  <si>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</si>
  <si>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</si>
  <si>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</si>
  <si>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</si>
  <si>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</si>
  <si>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</si>
  <si>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</si>
  <si>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</si>
  <si>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</si>
  <si>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</si>
  <si>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</si>
  <si>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</si>
  <si>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</si>
  <si>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</si>
  <si>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</si>
  <si>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</si>
  <si>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</si>
  <si>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</si>
  <si>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</si>
  <si>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</si>
  <si>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</si>
  <si>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</si>
  <si>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</si>
  <si>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</si>
  <si>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</si>
  <si>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</si>
  <si>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</si>
  <si>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</si>
  <si>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</si>
  <si>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</si>
  <si>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</si>
  <si>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</si>
  <si>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</si>
  <si>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</si>
  <si>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</si>
  <si>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</si>
  <si>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</si>
  <si>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</si>
  <si>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</si>
  <si>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</si>
  <si>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</si>
  <si>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</si>
  <si>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</si>
  <si>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</si>
  <si>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</si>
  <si>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</si>
  <si>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</si>
  <si>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</si>
  <si>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</si>
  <si>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</si>
  <si>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</si>
  <si>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</si>
  <si>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</si>
  <si>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</si>
  <si>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</si>
  <si>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</si>
  <si>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</si>
  <si>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</si>
  <si>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</si>
  <si>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</si>
  <si>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</si>
  <si>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</si>
  <si>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</si>
  <si>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</si>
  <si>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</si>
  <si>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</si>
  <si>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</si>
  <si>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</si>
  <si>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</si>
  <si>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</si>
  <si>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</si>
  <si>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</si>
  <si>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</si>
  <si>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</si>
  <si>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</si>
  <si>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</si>
  <si>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</si>
  <si>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</si>
  <si>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</si>
  <si>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</si>
  <si>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</si>
  <si>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</si>
  <si>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</si>
  <si>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</si>
  <si>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</si>
  <si>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</si>
  <si>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</si>
  <si>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</si>
  <si>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</si>
  <si>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</si>
  <si>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</si>
  <si>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</si>
  <si>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</si>
  <si>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</si>
  <si>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</si>
  <si>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</si>
  <si>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</si>
  <si>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</si>
  <si>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</si>
  <si>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</si>
  <si>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</si>
  <si>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</si>
  <si>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</si>
  <si>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</si>
  <si>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</si>
  <si>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</si>
  <si>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</si>
  <si>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</si>
  <si>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</si>
  <si>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</si>
  <si>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</si>
  <si>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</si>
  <si>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</si>
  <si>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</si>
  <si>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</si>
  <si>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</si>
  <si>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</si>
  <si>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</si>
  <si>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</si>
  <si>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</si>
  <si>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</si>
  <si>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</si>
  <si>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</si>
  <si>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</si>
  <si>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</si>
  <si>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</si>
  <si>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</si>
  <si>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</si>
  <si>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</si>
  <si>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</si>
  <si>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</si>
  <si>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</si>
  <si>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</si>
  <si>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</si>
  <si>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</si>
  <si>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</si>
  <si>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</si>
  <si>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</si>
  <si>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</si>
  <si>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</si>
  <si>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</si>
  <si>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</si>
  <si>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</si>
  <si>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</si>
  <si>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</si>
  <si>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</si>
  <si>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</si>
  <si>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</si>
  <si>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</si>
  <si>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</si>
  <si>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</si>
  <si>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</si>
  <si>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</si>
  <si>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</si>
  <si>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</si>
  <si>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</si>
  <si>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</si>
  <si>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</si>
  <si>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</si>
  <si>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</si>
  <si>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</si>
  <si>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</si>
  <si>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</si>
  <si>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</si>
  <si>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</si>
  <si>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</si>
  <si>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</si>
  <si>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</si>
  <si>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</si>
  <si>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</si>
  <si>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</si>
  <si>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</si>
  <si>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</si>
  <si>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</si>
  <si>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</si>
  <si>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</si>
  <si>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</si>
  <si>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</si>
  <si>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</si>
  <si>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</si>
  <si>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</si>
  <si>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</si>
  <si>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</si>
  <si>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</si>
  <si>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</si>
  <si>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</si>
  <si>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</si>
  <si>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</si>
  <si>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</si>
  <si>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</si>
  <si>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</si>
  <si>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</si>
  <si>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</si>
  <si>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</si>
  <si>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</si>
  <si>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</si>
  <si>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</si>
  <si>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</si>
  <si>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</si>
  <si>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</si>
  <si>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</si>
  <si>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</si>
  <si>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</si>
  <si>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</si>
  <si>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</si>
  <si>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</si>
  <si>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</si>
  <si>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</si>
  <si>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</si>
  <si>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</si>
  <si>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</si>
  <si>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</si>
  <si>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</si>
  <si>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</si>
  <si>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</si>
  <si>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</si>
  <si>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</si>
  <si>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</si>
  <si>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</si>
  <si>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</si>
  <si>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</si>
  <si>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</si>
  <si>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</si>
  <si>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</si>
  <si>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</si>
  <si>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</si>
  <si>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</si>
  <si>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</si>
  <si>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</si>
  <si>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</si>
  <si>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</si>
  <si>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</si>
  <si>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</si>
  <si>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</si>
  <si>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</si>
  <si>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</si>
  <si>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</si>
  <si>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</si>
  <si>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</si>
  <si>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</si>
  <si>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</si>
  <si>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</si>
  <si>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</si>
  <si>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</si>
  <si>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</si>
  <si>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</si>
  <si>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</si>
  <si>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</si>
  <si>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</si>
  <si>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</si>
  <si>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</si>
  <si>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</si>
  <si>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</si>
  <si>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</si>
  <si>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</si>
  <si>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</si>
  <si>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</si>
  <si>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</si>
  <si>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</si>
  <si>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</si>
  <si>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</si>
  <si>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</si>
  <si>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</si>
  <si>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</si>
  <si>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</si>
  <si>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</si>
  <si>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</si>
  <si>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</si>
  <si>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</si>
  <si>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</si>
  <si>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</si>
  <si>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</si>
  <si>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</si>
  <si>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</si>
  <si>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</si>
  <si>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</si>
  <si>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</si>
  <si>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</si>
  <si>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</si>
  <si>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</si>
  <si>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</si>
  <si>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</si>
  <si>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</si>
  <si>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</si>
  <si>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</si>
  <si>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</si>
  <si>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</si>
  <si>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</si>
  <si>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</si>
  <si>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</si>
  <si>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</si>
  <si>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</si>
  <si>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</si>
  <si>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</si>
  <si>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</si>
  <si>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</si>
  <si>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</si>
  <si>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</si>
  <si>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</si>
  <si>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</si>
  <si>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</si>
  <si>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</si>
  <si>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</si>
  <si>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</si>
  <si>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</si>
  <si>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</si>
  <si>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</si>
  <si>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</si>
  <si>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</si>
  <si>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</si>
  <si>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</si>
  <si>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</si>
  <si>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</si>
  <si>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</si>
  <si>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</si>
  <si>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</si>
  <si>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</si>
  <si>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</si>
  <si>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</si>
  <si>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</si>
  <si>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</si>
  <si>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</si>
  <si>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</si>
  <si>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</si>
  <si>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</si>
  <si>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</si>
  <si>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</si>
  <si>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</si>
  <si>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</si>
  <si>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</si>
  <si>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</si>
  <si>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</si>
  <si>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</si>
  <si>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</si>
  <si>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</si>
  <si>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</si>
  <si>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</si>
  <si>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</si>
  <si>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</si>
  <si>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</si>
  <si>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</si>
  <si>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</si>
  <si>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</si>
  <si>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</si>
  <si>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</si>
  <si>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</si>
  <si>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</si>
  <si>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</si>
  <si>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</si>
  <si>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</si>
  <si>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</si>
  <si>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</si>
  <si>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</si>
  <si>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</si>
  <si>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</si>
  <si>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</si>
  <si>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</si>
  <si>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</si>
  <si>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</si>
  <si>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</si>
  <si>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</si>
  <si>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</si>
  <si>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</si>
  <si>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</si>
  <si>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</si>
  <si>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</si>
  <si>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</si>
  <si>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</si>
  <si>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</si>
  <si>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</si>
  <si>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</si>
  <si>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</si>
  <si>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</si>
  <si>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</si>
  <si>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</si>
  <si>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</si>
  <si>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</si>
  <si>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</si>
  <si>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</si>
  <si>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</si>
  <si>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</si>
  <si>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</si>
  <si>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</si>
  <si>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</si>
  <si>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</si>
  <si>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</si>
  <si>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</si>
  <si>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</si>
  <si>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</si>
  <si>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</si>
  <si>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</si>
  <si>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</si>
  <si>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</si>
  <si>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</si>
  <si>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</si>
  <si>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</si>
  <si>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</si>
  <si>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</si>
  <si>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</si>
  <si>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</si>
  <si>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</si>
  <si>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</si>
  <si>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</si>
  <si>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</si>
  <si>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</si>
  <si>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</si>
  <si>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</si>
  <si>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</si>
  <si>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</si>
  <si>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</si>
  <si>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</si>
  <si>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</si>
  <si>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</si>
  <si>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</si>
  <si>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</si>
  <si>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</si>
  <si>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</si>
  <si>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</si>
  <si>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</si>
  <si>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</si>
  <si>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</si>
  <si>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</si>
  <si>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</si>
  <si>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</si>
  <si>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</si>
  <si>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</si>
  <si>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</si>
  <si>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</si>
  <si>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</si>
  <si>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</si>
  <si>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</si>
  <si>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</si>
  <si>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</si>
  <si>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</si>
  <si>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</si>
  <si>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</si>
  <si>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</si>
  <si>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</si>
  <si>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</si>
  <si>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</si>
  <si>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</si>
  <si>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</si>
  <si>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</si>
  <si>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</si>
  <si>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</si>
  <si>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</si>
  <si>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</si>
  <si>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</si>
  <si>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</si>
  <si>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</si>
  <si>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</si>
  <si>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</si>
  <si>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</si>
  <si>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</si>
  <si>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</si>
  <si>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</si>
  <si>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</si>
  <si>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</si>
  <si>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</si>
  <si>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</si>
  <si>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</si>
  <si>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</si>
  <si>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</si>
  <si>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</si>
  <si>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</si>
  <si>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</si>
  <si>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</si>
  <si>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</si>
  <si>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</si>
  <si>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</si>
  <si>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</si>
  <si>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</si>
  <si>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</si>
  <si>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</si>
  <si>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</si>
  <si>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</si>
  <si>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</si>
  <si>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</si>
  <si>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</si>
  <si>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</si>
  <si>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</si>
  <si>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</si>
  <si>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</si>
  <si>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</si>
  <si>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</si>
  <si>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</si>
  <si>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</si>
  <si>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</si>
  <si>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</si>
  <si>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</si>
  <si>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</si>
  <si>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</si>
  <si>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</si>
  <si>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</si>
  <si>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</si>
  <si>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</si>
  <si>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</si>
  <si>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</si>
  <si>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</si>
  <si>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</si>
  <si>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</si>
  <si>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</si>
  <si>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</si>
  <si>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</si>
  <si>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</si>
  <si>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</si>
  <si>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</si>
  <si>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</si>
  <si>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</si>
  <si>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</si>
  <si>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</si>
  <si>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</si>
  <si>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</si>
  <si>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</si>
  <si>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</si>
  <si>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</si>
  <si>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</si>
  <si>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</si>
  <si>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</si>
  <si>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</si>
  <si>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</si>
  <si>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</si>
  <si>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</si>
  <si>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</si>
  <si>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</si>
  <si>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</si>
  <si>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</si>
  <si>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</si>
  <si>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</si>
  <si>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</si>
  <si>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</si>
  <si>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</si>
  <si>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</si>
  <si>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</si>
  <si>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</si>
  <si>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</si>
  <si>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</si>
  <si>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</si>
  <si>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</si>
  <si>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</si>
  <si>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</si>
  <si>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</si>
  <si>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</si>
  <si>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</si>
  <si>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</si>
  <si>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</si>
  <si>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</si>
  <si>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</si>
  <si>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</si>
  <si>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</si>
  <si>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</si>
  <si>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</si>
  <si>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</si>
  <si>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</si>
  <si>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</si>
  <si>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</si>
  <si>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</si>
  <si>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</si>
  <si>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</si>
  <si>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</si>
  <si>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</si>
  <si>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</si>
  <si>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</si>
  <si>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</si>
  <si>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</si>
  <si>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</si>
  <si>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</si>
  <si>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</si>
  <si>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</si>
  <si>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</si>
  <si>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</si>
  <si>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</si>
  <si>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</si>
  <si>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</si>
  <si>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</si>
  <si>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</si>
  <si>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</si>
  <si>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</si>
  <si>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</si>
  <si>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</si>
  <si>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</si>
  <si>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</si>
  <si>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</si>
  <si>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</si>
  <si>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</si>
  <si>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</si>
  <si>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</si>
  <si>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</si>
  <si>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</si>
  <si>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</si>
  <si>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</si>
  <si>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</si>
  <si>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</si>
  <si>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</si>
  <si>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</si>
  <si>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</si>
  <si>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</si>
  <si>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</si>
  <si>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</si>
  <si>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</si>
  <si>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</si>
  <si>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</si>
  <si>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</si>
  <si>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</si>
  <si>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</si>
  <si>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</si>
  <si>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</si>
  <si>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</si>
  <si>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</si>
  <si>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</si>
  <si>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</si>
  <si>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</si>
  <si>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</si>
  <si>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</si>
  <si>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</si>
  <si>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</si>
  <si>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</si>
  <si>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</si>
  <si>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</si>
  <si>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</si>
  <si>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</si>
  <si>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</si>
  <si>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</si>
  <si>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</si>
  <si>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</si>
  <si>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</si>
  <si>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</si>
  <si>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</si>
  <si>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</si>
  <si>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</si>
  <si>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</si>
  <si>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</si>
  <si>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</si>
  <si>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</si>
  <si>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</si>
  <si>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</si>
  <si>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</si>
  <si>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</si>
  <si>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</si>
  <si>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</si>
  <si>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</si>
  <si>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</si>
  <si>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</si>
  <si>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</si>
  <si>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</si>
  <si>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</si>
  <si>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</si>
  <si>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</si>
  <si>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</si>
  <si>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</si>
  <si>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</si>
  <si>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</si>
  <si>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</si>
  <si>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</si>
  <si>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</si>
  <si>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</si>
  <si>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</si>
  <si>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</si>
  <si>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</si>
  <si>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</si>
  <si>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</si>
  <si>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</si>
  <si>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</si>
  <si>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</si>
  <si>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</si>
  <si>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</si>
  <si>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</si>
  <si>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</si>
  <si>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</si>
  <si>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</si>
  <si>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</si>
  <si>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</si>
  <si>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</si>
  <si>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</si>
  <si>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</si>
  <si>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</si>
  <si>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</si>
  <si>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</si>
  <si>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</si>
  <si>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</si>
  <si>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</si>
  <si>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</si>
  <si>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</si>
  <si>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</si>
  <si>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</si>
  <si>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</si>
  <si>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</si>
  <si>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</si>
  <si>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</si>
  <si>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</si>
  <si>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</si>
  <si>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</si>
  <si>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</si>
  <si>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</si>
  <si>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</si>
  <si>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</si>
  <si>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</si>
  <si>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</si>
  <si>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</si>
  <si>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</si>
  <si>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</si>
  <si>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</si>
  <si>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</si>
  <si>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</si>
  <si>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</si>
  <si>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</si>
  <si>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</si>
  <si>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</si>
  <si>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</si>
  <si>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</si>
  <si>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</si>
  <si>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</si>
  <si>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</si>
  <si>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</si>
  <si>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</si>
  <si>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</si>
  <si>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</si>
  <si>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</si>
  <si>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</si>
  <si>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</si>
  <si>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</si>
  <si>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</si>
  <si>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</si>
  <si>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</si>
  <si>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</si>
  <si>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</si>
  <si>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</si>
  <si>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</si>
  <si>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</si>
  <si>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</si>
  <si>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</si>
  <si>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</si>
  <si>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</si>
  <si>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</si>
  <si>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</si>
  <si>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</si>
  <si>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</si>
  <si>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</si>
  <si>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</si>
  <si>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</si>
  <si>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</si>
  <si>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</si>
  <si>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</si>
  <si>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</si>
  <si>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</si>
  <si>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</si>
  <si>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</si>
  <si>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</si>
  <si>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</si>
  <si>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</si>
  <si>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</si>
  <si>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</si>
  <si>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</si>
  <si>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</si>
  <si>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</si>
  <si>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</si>
  <si>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</si>
  <si>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</si>
  <si>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</si>
  <si>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</si>
  <si>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</si>
  <si>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</si>
  <si>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</si>
  <si>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</si>
  <si>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</si>
  <si>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</si>
  <si>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</si>
  <si>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</si>
  <si>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</si>
  <si>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</si>
  <si>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</si>
  <si>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</si>
  <si>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</si>
  <si>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</si>
  <si>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</si>
  <si>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</si>
  <si>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</si>
  <si>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</si>
  <si>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</si>
  <si>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</si>
  <si>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</si>
  <si>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</si>
  <si>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</si>
  <si>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</si>
  <si>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</si>
  <si>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</si>
  <si>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</si>
  <si>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</si>
  <si>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</si>
  <si>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</si>
  <si>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</si>
  <si>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</si>
  <si>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</si>
  <si>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</si>
  <si>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</si>
  <si>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</si>
  <si>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</si>
  <si>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</si>
  <si>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</si>
  <si>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</si>
  <si>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</si>
  <si>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</si>
  <si>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</si>
  <si>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</si>
  <si>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</si>
  <si>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</si>
  <si>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</si>
  <si>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</si>
  <si>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</si>
  <si>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</si>
  <si>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</si>
  <si>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</si>
  <si>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</si>
  <si>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</si>
  <si>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</si>
  <si>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</si>
  <si>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</si>
  <si>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</si>
  <si>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</si>
  <si>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</si>
  <si>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</si>
  <si>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</si>
  <si>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</si>
  <si>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</si>
  <si>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</si>
  <si>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</si>
  <si>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</si>
  <si>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</si>
  <si>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</si>
  <si>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</si>
  <si>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</si>
  <si>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</si>
  <si>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</si>
  <si>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</si>
  <si>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</si>
  <si>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</si>
  <si>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</si>
  <si>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</si>
  <si>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</si>
  <si>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</si>
  <si>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</si>
  <si>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</si>
  <si>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</si>
  <si>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</si>
  <si>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</si>
  <si>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</si>
  <si>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</si>
  <si>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</si>
  <si>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</si>
  <si>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</si>
  <si>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</si>
  <si>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</si>
  <si>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</si>
  <si>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</si>
  <si>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</si>
  <si>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</si>
  <si>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</si>
  <si>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</si>
  <si>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</si>
  <si>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</si>
  <si>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</si>
  <si>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</si>
  <si>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</si>
  <si>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</si>
  <si>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</si>
  <si>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</si>
  <si>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</si>
  <si>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</si>
  <si>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</si>
  <si>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</si>
  <si>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</si>
  <si>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</si>
  <si>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</si>
  <si>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</si>
  <si>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</si>
  <si>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</si>
  <si>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</si>
  <si>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</si>
  <si>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</si>
  <si>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</si>
  <si>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</si>
  <si>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</si>
  <si>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</si>
  <si>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</si>
  <si>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</si>
  <si>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</si>
  <si>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</si>
  <si>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</si>
  <si>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</si>
  <si>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</si>
  <si>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</si>
  <si>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</si>
  <si>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</si>
  <si>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</si>
  <si>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</si>
  <si>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</si>
  <si>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</si>
  <si>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</si>
  <si>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</si>
  <si>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</si>
  <si>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</si>
  <si>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</si>
  <si>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</si>
  <si>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</si>
  <si>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</si>
  <si>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</si>
  <si>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</si>
  <si>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</si>
  <si>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</si>
  <si>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</si>
  <si>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</si>
  <si>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</si>
  <si>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</si>
  <si>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</si>
  <si>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</si>
  <si>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</si>
  <si>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</si>
  <si>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</si>
  <si>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</si>
  <si>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</si>
  <si>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</si>
  <si>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</si>
  <si>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</si>
  <si>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</si>
  <si>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</si>
  <si>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</si>
  <si>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</si>
  <si>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</si>
  <si>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</si>
  <si>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</si>
  <si>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</si>
  <si>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</si>
  <si>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</si>
  <si>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</si>
  <si>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</si>
  <si>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</si>
  <si>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</si>
  <si>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</si>
  <si>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</si>
  <si>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</si>
  <si>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</si>
  <si>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</si>
  <si>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</si>
  <si>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</si>
  <si>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</si>
  <si>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</si>
  <si>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</si>
  <si>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</si>
  <si>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</si>
  <si>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</si>
  <si>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</si>
  <si>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</si>
  <si>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</si>
  <si>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</si>
  <si>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</si>
  <si>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</si>
  <si>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</si>
  <si>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</si>
  <si>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</si>
  <si>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</si>
  <si>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</si>
  <si>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</si>
  <si>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</si>
  <si>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</si>
  <si>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</si>
  <si>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</si>
  <si>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</si>
  <si>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</si>
  <si>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</si>
  <si>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</si>
  <si>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</si>
  <si>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</si>
  <si>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</si>
  <si>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</si>
  <si>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</si>
  <si>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</si>
  <si>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</si>
  <si>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</si>
  <si>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</si>
  <si>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</si>
  <si>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</si>
  <si>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</si>
  <si>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</si>
  <si>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</si>
  <si>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</si>
  <si>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</si>
  <si>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</si>
  <si>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</si>
  <si>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</si>
  <si>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</si>
  <si>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</si>
  <si>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</si>
  <si>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</si>
  <si>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</si>
  <si>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</si>
  <si>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</si>
  <si>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</si>
  <si>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</si>
  <si>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</si>
  <si>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</si>
  <si>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</si>
  <si>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</si>
  <si>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</si>
  <si>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</si>
  <si>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</si>
  <si>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</si>
  <si>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</si>
  <si>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</si>
  <si>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</si>
  <si>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</si>
  <si>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</si>
  <si>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</si>
  <si>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</si>
  <si>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</si>
  <si>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</si>
  <si>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</si>
  <si>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</si>
  <si>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</si>
  <si>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</si>
  <si>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</si>
  <si>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</si>
  <si>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</si>
  <si>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</si>
  <si>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</si>
  <si>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</si>
  <si>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</si>
  <si>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</si>
  <si>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</si>
  <si>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</si>
  <si>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</si>
  <si>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</si>
  <si>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</si>
  <si>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</si>
  <si>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</si>
  <si>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</si>
  <si>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</si>
  <si>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</si>
  <si>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</si>
  <si>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</si>
  <si>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</si>
  <si>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</si>
  <si>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</si>
  <si>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</si>
  <si>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</si>
  <si>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</si>
  <si>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</si>
  <si>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</si>
  <si>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</si>
  <si>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</si>
  <si>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</si>
  <si>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</si>
  <si>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</si>
  <si>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</si>
  <si>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</si>
  <si>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</si>
  <si>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</si>
  <si>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</si>
  <si>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</si>
  <si>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</si>
  <si>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</si>
  <si>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</si>
  <si>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</si>
  <si>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</si>
  <si>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</si>
  <si>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</si>
  <si>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</si>
  <si>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</si>
  <si>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</si>
  <si>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</si>
  <si>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</si>
  <si>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</si>
  <si>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</si>
  <si>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</si>
  <si>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</si>
  <si>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</si>
  <si>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</si>
  <si>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</si>
  <si>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</si>
  <si>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</si>
  <si>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</si>
  <si>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</si>
  <si>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</si>
  <si>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</si>
  <si>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</si>
  <si>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</si>
  <si>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</si>
  <si>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</si>
  <si>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</si>
  <si>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</si>
  <si>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</si>
  <si>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</si>
  <si>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</si>
  <si>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</si>
  <si>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</si>
  <si>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</si>
  <si>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</si>
  <si>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</si>
  <si>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</si>
  <si>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</si>
  <si>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</si>
  <si>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</si>
  <si>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</si>
  <si>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</si>
  <si>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</si>
  <si>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</si>
  <si>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</si>
  <si>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</si>
  <si>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</si>
  <si>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</si>
  <si>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</si>
  <si>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</si>
  <si>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</si>
  <si>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</si>
  <si>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</si>
  <si>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</si>
  <si>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</si>
  <si>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</si>
  <si>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</si>
  <si>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</si>
  <si>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</si>
  <si>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</si>
  <si>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</si>
  <si>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</si>
  <si>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</si>
  <si>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</si>
  <si>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</si>
  <si>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</si>
  <si>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</si>
  <si>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</si>
  <si>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</si>
  <si>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</si>
  <si>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</si>
  <si>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</si>
  <si>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</si>
  <si>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</si>
  <si>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</si>
  <si>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</si>
  <si>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</si>
  <si>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</si>
  <si>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</si>
  <si>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</si>
  <si>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</si>
  <si>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</si>
  <si>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</si>
  <si>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</si>
  <si>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</si>
  <si>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</si>
  <si>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</si>
  <si>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</si>
  <si>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</si>
  <si>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</si>
  <si>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</si>
  <si>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</si>
  <si>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</si>
  <si>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</si>
  <si>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</si>
  <si>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</si>
  <si>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</si>
  <si>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</si>
  <si>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</si>
  <si>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</si>
  <si>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</si>
  <si>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</si>
  <si>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</si>
  <si>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</si>
  <si>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</si>
  <si>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</si>
  <si>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</si>
  <si>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</si>
  <si>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</si>
  <si>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</si>
  <si>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</si>
  <si>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</si>
  <si>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</si>
  <si>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</si>
  <si>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</si>
  <si>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</si>
  <si>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</si>
  <si>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</si>
  <si>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</si>
  <si>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</si>
  <si>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</si>
  <si>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</si>
  <si>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</si>
  <si>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</si>
  <si>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</si>
  <si>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</si>
  <si>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</si>
  <si>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</si>
  <si>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</si>
  <si>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</si>
  <si>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</si>
  <si>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</si>
  <si>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</si>
  <si>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</si>
  <si>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</si>
  <si>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</si>
  <si>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</si>
  <si>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</si>
  <si>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</si>
  <si>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</si>
  <si>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</si>
  <si>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</si>
  <si>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</si>
  <si>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</si>
  <si>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</si>
  <si>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</si>
  <si>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</si>
  <si>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</si>
  <si>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</si>
  <si>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</si>
  <si>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</si>
  <si>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</si>
  <si>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</si>
  <si>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</si>
  <si>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</si>
  <si>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</si>
  <si>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</si>
  <si>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</si>
  <si>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</si>
  <si>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</si>
  <si>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</si>
  <si>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</si>
  <si>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</si>
  <si>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</si>
  <si>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</si>
  <si>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</si>
  <si>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</si>
  <si>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</si>
  <si>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</si>
  <si>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</si>
  <si>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</si>
  <si>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</si>
  <si>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</si>
  <si>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</si>
  <si>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</si>
  <si>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</si>
  <si>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</si>
  <si>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</si>
  <si>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</si>
  <si>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</si>
  <si>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</si>
  <si>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</si>
  <si>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</si>
  <si>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</si>
  <si>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</si>
  <si>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</si>
  <si>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</si>
  <si>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</si>
  <si>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</si>
  <si>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</si>
  <si>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</si>
  <si>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</si>
  <si>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</si>
  <si>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</si>
  <si>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</si>
  <si>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</si>
  <si>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</si>
  <si>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</si>
  <si>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</si>
  <si>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</si>
  <si>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</si>
  <si>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</si>
  <si>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</si>
  <si>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</si>
  <si>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</si>
  <si>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</si>
  <si>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</si>
  <si>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</si>
  <si>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</si>
  <si>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</si>
  <si>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</si>
  <si>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</si>
  <si>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</si>
  <si>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</si>
  <si>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</si>
  <si>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</si>
  <si>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</si>
  <si>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</si>
  <si>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</si>
  <si>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</si>
  <si>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</si>
  <si>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</si>
  <si>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</si>
  <si>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</si>
  <si>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</si>
  <si>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</si>
  <si>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</si>
  <si>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</si>
  <si>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</si>
  <si>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</si>
  <si>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</si>
  <si>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</si>
  <si>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</si>
  <si>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</si>
  <si>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</si>
  <si>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</si>
  <si>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</si>
  <si>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</si>
  <si>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</si>
  <si>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</si>
  <si>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</si>
  <si>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</si>
  <si>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</si>
  <si>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</si>
  <si>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</si>
  <si>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</si>
  <si>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</si>
  <si>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</si>
  <si>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</si>
  <si>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</si>
  <si>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</si>
  <si>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</si>
  <si>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</si>
  <si>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</si>
  <si>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</si>
  <si>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</si>
  <si>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</si>
  <si>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</si>
  <si>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</si>
  <si>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</si>
  <si>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</si>
  <si>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</si>
  <si>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</si>
  <si>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</si>
  <si>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</si>
  <si>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</si>
  <si>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</si>
  <si>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</si>
  <si>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</si>
  <si>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</si>
  <si>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</si>
  <si>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</si>
  <si>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</si>
  <si>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</si>
  <si>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</si>
  <si>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</si>
  <si>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</si>
  <si>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</si>
  <si>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</si>
  <si>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</si>
  <si>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</si>
  <si>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</si>
  <si>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</si>
  <si>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</si>
  <si>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</si>
  <si>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</si>
  <si>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</si>
  <si>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</si>
  <si>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</si>
  <si>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</si>
  <si>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</si>
  <si>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</si>
  <si>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</si>
  <si>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</si>
  <si>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</si>
  <si>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</si>
  <si>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</si>
  <si>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</si>
  <si>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</si>
  <si>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</si>
  <si>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</si>
  <si>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</si>
  <si>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</si>
  <si>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</si>
  <si>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</si>
  <si>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</si>
  <si>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</si>
  <si>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</si>
  <si>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</si>
  <si>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</si>
  <si>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</si>
  <si>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</si>
  <si>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</si>
  <si>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</si>
  <si>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</si>
  <si>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</si>
  <si>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</si>
  <si>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</si>
  <si>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</si>
  <si>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</si>
  <si>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</si>
  <si>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</si>
  <si>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</si>
  <si>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</si>
  <si>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</si>
  <si>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</si>
  <si>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</si>
  <si>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</si>
  <si>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</si>
  <si>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</si>
  <si>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</si>
  <si>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</si>
  <si>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</si>
  <si>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</si>
  <si>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</si>
  <si>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</si>
  <si>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</si>
  <si>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</si>
  <si>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</si>
  <si>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</si>
  <si>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</si>
  <si>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</si>
  <si>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</si>
  <si>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</si>
  <si>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</si>
  <si>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</si>
  <si>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</si>
  <si>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</si>
  <si>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</si>
  <si>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</si>
  <si>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</si>
  <si>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</si>
  <si>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</si>
  <si>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</si>
  <si>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</si>
  <si>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</si>
  <si>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</si>
  <si>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</si>
  <si>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</si>
  <si>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</si>
  <si>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</si>
  <si>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</si>
  <si>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</si>
  <si>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</si>
  <si>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</si>
  <si>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</si>
  <si>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</si>
  <si>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</si>
  <si>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</si>
  <si>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</si>
  <si>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</si>
  <si>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</si>
  <si>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</si>
  <si>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</si>
  <si>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</si>
  <si>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</si>
  <si>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</si>
  <si>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</si>
  <si>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</si>
  <si>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</si>
  <si>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</si>
  <si>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</si>
  <si>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</si>
  <si>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</si>
  <si>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</si>
  <si>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</si>
  <si>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</si>
  <si>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</si>
  <si>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</si>
  <si>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</si>
  <si>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</si>
  <si>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</si>
  <si>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</si>
  <si>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</si>
  <si>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</si>
  <si>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</si>
  <si>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</si>
  <si>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</si>
  <si>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</si>
  <si>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</si>
  <si>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</si>
  <si>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</si>
  <si>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</si>
  <si>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</si>
  <si>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</si>
  <si>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</si>
  <si>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</si>
  <si>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</si>
  <si>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</si>
  <si>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</si>
  <si>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</si>
  <si>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</si>
  <si>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</si>
  <si>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</si>
  <si>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</si>
  <si>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</si>
  <si>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</si>
  <si>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</si>
  <si>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</si>
  <si>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</si>
  <si>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</si>
  <si>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</si>
  <si>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</si>
  <si>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</si>
  <si>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</si>
  <si>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</si>
  <si>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</si>
  <si>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</si>
  <si>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</si>
  <si>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</si>
  <si>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</si>
  <si>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</si>
  <si>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</si>
  <si>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</si>
  <si>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</si>
  <si>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</si>
  <si>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</si>
  <si>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</si>
  <si>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</si>
  <si>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</si>
  <si>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</si>
  <si>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</si>
  <si>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</si>
  <si>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</si>
  <si>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</si>
  <si>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</si>
  <si>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</si>
  <si>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</si>
  <si>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</si>
  <si>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</si>
  <si>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</si>
  <si>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</si>
  <si>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</si>
  <si>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</si>
  <si>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</si>
  <si>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</si>
  <si>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</si>
  <si>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</si>
  <si>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</si>
  <si>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</si>
  <si>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</si>
  <si>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</si>
  <si>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</si>
  <si>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</si>
  <si>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</si>
  <si>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</si>
  <si>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</si>
  <si>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</si>
  <si>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</si>
  <si>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</si>
  <si>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</si>
  <si>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</si>
  <si>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</si>
  <si>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</si>
  <si>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</si>
  <si>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</si>
  <si>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</si>
  <si>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</si>
  <si>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</si>
  <si>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</si>
  <si>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</si>
  <si>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</si>
  <si>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</si>
  <si>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</si>
  <si>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</si>
  <si>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</si>
  <si>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</si>
  <si>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</si>
  <si>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</si>
  <si>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</si>
  <si>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</si>
  <si>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</si>
  <si>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</si>
  <si>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</si>
  <si>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</si>
  <si>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</si>
  <si>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</si>
  <si>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</si>
  <si>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</si>
  <si>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</si>
  <si>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</si>
  <si>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</si>
  <si>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</si>
  <si>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</si>
  <si>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</si>
  <si>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</si>
  <si>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</si>
  <si>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</si>
  <si>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</si>
  <si>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</si>
  <si>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</si>
  <si>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</si>
  <si>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</si>
  <si>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</si>
  <si>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</si>
  <si>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</si>
  <si>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</si>
  <si>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</si>
  <si>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</si>
  <si>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</si>
  <si>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</si>
  <si>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</si>
  <si>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</si>
  <si>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</si>
  <si>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</si>
  <si>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</si>
  <si>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</si>
  <si>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</si>
  <si>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</si>
  <si>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</si>
  <si>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</si>
  <si>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</si>
  <si>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</si>
  <si>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</si>
  <si>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</si>
  <si>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</si>
  <si>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</si>
  <si>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</si>
  <si>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</si>
  <si>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</si>
  <si>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</si>
  <si>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</si>
  <si>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</si>
  <si>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</si>
  <si>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</si>
  <si>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</si>
  <si>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</si>
  <si>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</si>
  <si>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</si>
  <si>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</si>
  <si>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</si>
  <si>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</si>
  <si>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</si>
  <si>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</si>
  <si>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</si>
  <si>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</si>
  <si>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</si>
  <si>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</si>
  <si>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</si>
  <si>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</si>
  <si>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</si>
  <si>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</si>
  <si>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</si>
  <si>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</si>
  <si>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</si>
  <si>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</si>
  <si>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</si>
  <si>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</si>
  <si>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</si>
  <si>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</si>
  <si>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</si>
  <si>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</si>
  <si>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</si>
  <si>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</si>
  <si>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</si>
  <si>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</si>
  <si>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</si>
  <si>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</si>
  <si>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</si>
  <si>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</si>
  <si>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</si>
  <si>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</si>
  <si>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</si>
  <si>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</si>
  <si>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</si>
  <si>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</si>
  <si>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</si>
  <si>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</si>
  <si>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</si>
  <si>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</si>
  <si>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</si>
  <si>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</si>
  <si>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</si>
  <si>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</si>
  <si>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</si>
  <si>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</si>
  <si>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</si>
  <si>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</si>
  <si>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</si>
  <si>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</si>
  <si>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</si>
  <si>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</si>
  <si>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</si>
  <si>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</si>
  <si>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</si>
  <si>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</si>
  <si>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</si>
  <si>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</si>
  <si>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</si>
  <si>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</si>
  <si>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</si>
  <si>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</si>
  <si>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</si>
  <si>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</si>
  <si>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</si>
  <si>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</si>
  <si>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</si>
  <si>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</si>
  <si>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</si>
  <si>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</si>
  <si>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</si>
  <si>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</si>
  <si>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</si>
  <si>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</si>
  <si>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</si>
  <si>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</si>
  <si>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</si>
  <si>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</si>
  <si>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</si>
  <si>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</si>
  <si>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</si>
  <si>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</si>
  <si>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</si>
  <si>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</si>
  <si>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</si>
  <si>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</si>
  <si>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</si>
  <si>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</si>
  <si>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</si>
  <si>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</si>
  <si>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</si>
  <si>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</si>
  <si>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</si>
  <si>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</si>
  <si>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</si>
  <si>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</si>
  <si>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</si>
  <si>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</si>
  <si>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</si>
  <si>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</si>
  <si>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</si>
  <si>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</si>
  <si>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</si>
  <si>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</si>
  <si>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</si>
  <si>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</si>
  <si>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</si>
  <si>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</si>
  <si>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</si>
  <si>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</si>
  <si>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</si>
  <si>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</si>
  <si>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</si>
  <si>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</si>
  <si>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</si>
  <si>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</si>
  <si>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</si>
  <si>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</si>
  <si>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</si>
  <si>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</si>
  <si>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</si>
  <si>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</si>
  <si>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</si>
  <si>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</si>
  <si>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</si>
  <si>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</si>
  <si>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</si>
  <si>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</si>
  <si>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</si>
  <si>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</si>
  <si>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</si>
  <si>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</si>
  <si>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</si>
  <si>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</si>
  <si>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</si>
  <si>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</si>
  <si>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</si>
  <si>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</si>
  <si>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</si>
  <si>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</si>
  <si>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</si>
  <si>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</si>
  <si>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</si>
  <si>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</si>
  <si>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</si>
  <si>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</si>
  <si>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</si>
  <si>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</si>
  <si>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</si>
  <si>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</si>
  <si>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</si>
  <si>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</si>
  <si>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</si>
  <si>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</si>
  <si>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</si>
  <si>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</si>
  <si>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</si>
  <si>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</si>
  <si>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</si>
  <si>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</si>
  <si>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</si>
  <si>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</si>
  <si>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</si>
  <si>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</si>
  <si>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</si>
  <si>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</si>
  <si>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</si>
  <si>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</si>
  <si>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</si>
  <si>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</si>
  <si>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</si>
  <si>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</si>
  <si>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</si>
  <si>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</si>
  <si>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</si>
  <si>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</si>
  <si>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</si>
  <si>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</si>
  <si>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</si>
  <si>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</si>
  <si>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</si>
  <si>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</si>
  <si>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</si>
  <si>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</si>
  <si>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</si>
  <si>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</si>
  <si>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</si>
  <si>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</si>
  <si>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</si>
  <si>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</si>
  <si>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</si>
  <si>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</si>
  <si>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</si>
  <si>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</si>
  <si>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</si>
  <si>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</si>
  <si>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</si>
  <si>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</si>
  <si>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</si>
  <si>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</si>
  <si>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</si>
  <si>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</si>
  <si>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</si>
  <si>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</si>
  <si>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</si>
  <si>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</si>
  <si>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</si>
  <si>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</si>
  <si>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</si>
  <si>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</si>
  <si>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</si>
  <si>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</si>
  <si>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</si>
  <si>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</si>
  <si>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</si>
  <si>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</si>
  <si>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</si>
  <si>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</si>
  <si>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</si>
  <si>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</si>
  <si>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</si>
  <si>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</si>
  <si>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</si>
  <si>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</si>
  <si>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</si>
  <si>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</si>
  <si>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</si>
  <si>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</si>
  <si>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</si>
  <si>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</si>
  <si>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</si>
  <si>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</si>
  <si>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</si>
  <si>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</si>
  <si>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</si>
  <si>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</si>
  <si>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</si>
  <si>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</si>
  <si>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</si>
  <si>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</si>
  <si>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</si>
  <si>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</si>
  <si>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</si>
  <si>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</si>
  <si>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</si>
  <si>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</si>
  <si>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</si>
  <si>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</si>
  <si>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</si>
  <si>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</si>
  <si>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</si>
  <si>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</si>
  <si>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</si>
  <si>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</si>
  <si>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</si>
  <si>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</si>
  <si>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</si>
  <si>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</si>
  <si>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</si>
  <si>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</si>
  <si>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</si>
  <si>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</si>
  <si>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</si>
  <si>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</si>
  <si>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</si>
  <si>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</si>
  <si>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</si>
  <si>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</si>
  <si>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</si>
  <si>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</si>
  <si>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</si>
  <si>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</si>
  <si>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</si>
  <si>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</si>
  <si>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</si>
  <si>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</si>
  <si>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</si>
  <si>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</si>
  <si>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</si>
  <si>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</si>
  <si>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</si>
  <si>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</si>
  <si>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</si>
  <si>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</si>
  <si>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</si>
  <si>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</si>
  <si>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</si>
  <si>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</si>
  <si>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</si>
  <si>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</si>
  <si>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</si>
  <si>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</si>
  <si>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</si>
  <si>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</si>
  <si>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</si>
  <si>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</si>
  <si>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</si>
  <si>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</si>
  <si>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</si>
  <si>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</si>
  <si>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</si>
  <si>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</si>
  <si>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</si>
  <si>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</si>
  <si>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</si>
  <si>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</si>
  <si>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</si>
  <si>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</si>
  <si>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</si>
  <si>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</si>
  <si>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</si>
  <si>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</si>
  <si>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</si>
  <si>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</si>
  <si>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</si>
  <si>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</si>
  <si>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</si>
  <si>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</si>
  <si>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</si>
  <si>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</si>
  <si>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</si>
  <si>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</si>
  <si>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</si>
  <si>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</si>
  <si>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</si>
  <si>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</si>
  <si>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</si>
  <si>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</si>
  <si>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</si>
  <si>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</si>
  <si>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</si>
  <si>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</si>
  <si>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</si>
  <si>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</si>
  <si>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</si>
  <si>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</si>
  <si>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</si>
  <si>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</si>
  <si>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</si>
  <si>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</si>
  <si>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</si>
  <si>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</si>
  <si>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</si>
  <si>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</si>
  <si>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</si>
  <si>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</si>
  <si>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</si>
  <si>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</si>
  <si>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</si>
  <si>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</si>
  <si>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</si>
  <si>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</si>
  <si>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</si>
  <si>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</si>
  <si>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</si>
  <si>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</si>
  <si>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</si>
  <si>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</si>
  <si>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</si>
  <si>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</si>
  <si>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</si>
  <si>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</si>
  <si>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</si>
  <si>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</si>
  <si>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</si>
  <si>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</si>
  <si>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</si>
  <si>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</si>
  <si>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</si>
  <si>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</si>
  <si>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</si>
  <si>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</si>
  <si>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</si>
  <si>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</si>
  <si>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</si>
  <si>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</si>
  <si>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</si>
  <si>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</si>
  <si>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</si>
  <si>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</si>
  <si>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</si>
  <si>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</si>
  <si>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</si>
  <si>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</si>
  <si>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</si>
  <si>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</si>
  <si>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</si>
  <si>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</si>
  <si>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</si>
  <si>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</si>
  <si>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</si>
  <si>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</si>
  <si>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</si>
  <si>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</si>
  <si>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</si>
  <si>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</si>
  <si>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</si>
  <si>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</si>
  <si>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</si>
  <si>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</si>
  <si>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</si>
  <si>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</si>
  <si>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</si>
  <si>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</si>
  <si>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</si>
  <si>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</si>
  <si>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</si>
  <si>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</si>
  <si>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</si>
  <si>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</si>
  <si>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</si>
  <si>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</si>
  <si>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</si>
  <si>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</si>
  <si>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</si>
  <si>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</si>
  <si>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</si>
  <si>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</si>
  <si>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</si>
  <si>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</si>
  <si>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</si>
  <si>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</si>
  <si>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</si>
  <si>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</si>
  <si>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</si>
  <si>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</si>
  <si>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</si>
  <si>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</si>
  <si>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</si>
  <si>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</si>
  <si>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</si>
  <si>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</si>
  <si>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</si>
  <si>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</si>
  <si>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</si>
  <si>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</si>
  <si>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</si>
  <si>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</si>
  <si>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</si>
  <si>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</si>
  <si>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</si>
  <si>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</si>
  <si>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</si>
  <si>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</si>
  <si>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</si>
  <si>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</si>
  <si>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</si>
  <si>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</si>
  <si>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</si>
  <si>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</si>
  <si>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</si>
  <si>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</si>
  <si>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</si>
  <si>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</si>
  <si>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</si>
  <si>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</si>
  <si>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</si>
  <si>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</si>
  <si>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</si>
  <si>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</si>
  <si>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</si>
  <si>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</si>
  <si>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</si>
  <si>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</si>
  <si>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</si>
  <si>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</si>
  <si>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</si>
  <si>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</si>
  <si>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</si>
  <si>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</si>
  <si>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</si>
  <si>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</si>
  <si>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</si>
  <si>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</si>
  <si>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</si>
  <si>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</si>
  <si>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</si>
  <si>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</si>
  <si>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</si>
  <si>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</si>
  <si>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</si>
  <si>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</si>
  <si>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</si>
  <si>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</si>
  <si>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</si>
  <si>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</si>
  <si>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</si>
  <si>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</si>
  <si>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</si>
  <si>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</si>
  <si>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</si>
  <si>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</si>
  <si>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</si>
  <si>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</si>
  <si>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</si>
  <si>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</si>
  <si>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</si>
  <si>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</si>
  <si>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</si>
  <si>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</si>
  <si>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</si>
  <si>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</si>
  <si>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</si>
  <si>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</si>
  <si>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</si>
  <si>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</si>
  <si>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</si>
  <si>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</si>
  <si>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</si>
  <si>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</si>
  <si>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</si>
  <si>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</si>
  <si>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</si>
  <si>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</si>
  <si>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</si>
  <si>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</si>
  <si>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</si>
  <si>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</si>
  <si>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</si>
  <si>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</si>
  <si>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</si>
  <si>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</si>
  <si>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</si>
  <si>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</si>
  <si>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</si>
  <si>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</si>
  <si>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</si>
  <si>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</si>
  <si>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</si>
  <si>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</si>
  <si>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</si>
  <si>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</si>
  <si>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</si>
  <si>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</si>
  <si>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</si>
  <si>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</si>
  <si>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</si>
  <si>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</si>
  <si>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</si>
  <si>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</si>
  <si>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</si>
  <si>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</si>
  <si>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</si>
  <si>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</si>
  <si>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</si>
  <si>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</si>
  <si>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</si>
  <si>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</si>
  <si>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</si>
  <si>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</si>
  <si>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</si>
  <si>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</si>
  <si>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</si>
  <si>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</si>
  <si>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</si>
  <si>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</si>
  <si>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</si>
  <si>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</si>
  <si>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</si>
  <si>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</si>
  <si>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</si>
  <si>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</si>
  <si>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</si>
  <si>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</si>
  <si>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</si>
  <si>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</si>
  <si>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</si>
  <si>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</si>
  <si>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</si>
  <si>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</si>
  <si>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</si>
  <si>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</si>
  <si>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</si>
  <si>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</si>
  <si>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</si>
  <si>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</si>
  <si>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</si>
  <si>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</si>
  <si>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</si>
  <si>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</si>
  <si>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</si>
  <si>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</si>
  <si>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</si>
  <si>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</si>
  <si>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</si>
  <si>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</si>
  <si>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</si>
  <si>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</si>
  <si>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</si>
  <si>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</si>
  <si>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</si>
  <si>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</si>
  <si>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</si>
  <si>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</si>
  <si>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</si>
  <si>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</si>
  <si>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</si>
  <si>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</si>
  <si>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</si>
  <si>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</si>
  <si>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</si>
  <si>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</si>
  <si>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</si>
  <si>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</si>
  <si>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</si>
  <si>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</si>
  <si>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</si>
  <si>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</si>
  <si>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</si>
  <si>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</si>
  <si>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</si>
  <si>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</si>
  <si>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</si>
  <si>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</si>
  <si>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</si>
  <si>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</si>
  <si>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</si>
  <si>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</si>
  <si>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</si>
  <si>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</si>
  <si>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</si>
  <si>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</si>
  <si>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</si>
  <si>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</si>
  <si>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</si>
  <si>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</si>
  <si>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</si>
  <si>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</si>
  <si>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</si>
  <si>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</si>
  <si>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</si>
  <si>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</si>
  <si>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</si>
  <si>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</si>
  <si>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</si>
  <si>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</si>
  <si>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</si>
  <si>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</si>
  <si>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</si>
  <si>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</si>
  <si>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</si>
  <si>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</si>
  <si>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</si>
  <si>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</si>
  <si>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</si>
  <si>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</si>
  <si>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</si>
  <si>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</si>
  <si>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</si>
  <si>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</si>
  <si>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</si>
  <si>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</si>
  <si>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</si>
  <si>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</si>
  <si>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</si>
  <si>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</si>
  <si>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</si>
  <si>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</si>
  <si>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</si>
  <si>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</si>
  <si>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</si>
  <si>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</si>
  <si>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</si>
  <si>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</si>
  <si>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</si>
  <si>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</si>
  <si>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</si>
  <si>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</si>
  <si>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</si>
  <si>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</si>
  <si>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</si>
  <si>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</si>
  <si>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</si>
  <si>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</si>
  <si>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</si>
  <si>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</si>
  <si>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</si>
  <si>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</si>
  <si>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</si>
  <si>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</si>
  <si>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</si>
  <si>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</si>
  <si>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</si>
  <si>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</si>
  <si>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</si>
  <si>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</si>
  <si>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</si>
  <si>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</si>
  <si>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</si>
  <si>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</si>
  <si>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</si>
  <si>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</si>
  <si>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</si>
  <si>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</si>
  <si>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</si>
  <si>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</si>
  <si>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</si>
  <si>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</si>
  <si>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</si>
  <si>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</si>
  <si>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</si>
  <si>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</si>
  <si>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</si>
  <si>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</si>
  <si>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</si>
  <si>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</si>
  <si>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</si>
  <si>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</si>
  <si>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</si>
  <si>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</si>
  <si>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</si>
  <si>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</si>
  <si>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</si>
  <si>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</si>
  <si>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</si>
  <si>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</si>
  <si>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</si>
  <si>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</si>
  <si>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</si>
  <si>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</si>
  <si>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</si>
  <si>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</si>
  <si>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</si>
  <si>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</si>
  <si>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</si>
  <si>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</si>
  <si>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</si>
  <si>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</si>
  <si>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</si>
  <si>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</si>
  <si>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</si>
  <si>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</si>
  <si>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</si>
  <si>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</si>
  <si>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</si>
  <si>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</si>
  <si>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</si>
  <si>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</si>
  <si>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</si>
  <si>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</si>
  <si>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</si>
  <si>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</si>
  <si>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</si>
  <si>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</si>
  <si>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</si>
  <si>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</si>
  <si>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</si>
  <si>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</si>
  <si>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</si>
  <si>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</si>
  <si>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</si>
  <si>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</si>
  <si>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</si>
  <si>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</si>
  <si>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</si>
  <si>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</si>
  <si>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</si>
  <si>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</si>
  <si>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</si>
  <si>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</si>
  <si>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</si>
  <si>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</si>
  <si>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</si>
  <si>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</si>
  <si>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</si>
  <si>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</si>
  <si>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</si>
  <si>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</si>
  <si>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</si>
  <si>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</si>
  <si>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</si>
  <si>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</si>
  <si>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</si>
  <si>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</si>
  <si>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</si>
  <si>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</si>
  <si>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</si>
  <si>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</si>
  <si>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</si>
  <si>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</si>
  <si>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</si>
  <si>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</si>
  <si>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</si>
  <si>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</si>
  <si>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</si>
  <si>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</si>
  <si>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</si>
  <si>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</si>
  <si>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</si>
  <si>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</si>
  <si>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</si>
  <si>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</si>
  <si>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</si>
  <si>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</si>
  <si>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</si>
  <si>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</si>
  <si>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</si>
  <si>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</si>
  <si>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</si>
  <si>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</si>
  <si>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</si>
  <si>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</si>
  <si>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</si>
  <si>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</si>
  <si>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</si>
  <si>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</si>
  <si>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</si>
  <si>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</si>
  <si>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</si>
  <si>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</si>
  <si>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</si>
  <si>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</si>
  <si>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</si>
  <si>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</si>
  <si>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</si>
  <si>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</si>
  <si>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</si>
  <si>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</si>
  <si>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</si>
  <si>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</si>
  <si>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</si>
  <si>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</si>
  <si>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</si>
  <si>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</si>
  <si>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</si>
  <si>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</si>
  <si>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</si>
  <si>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</si>
  <si>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</si>
  <si>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</si>
  <si>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</si>
  <si>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</si>
  <si>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</si>
  <si>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</si>
  <si>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</si>
  <si>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</si>
  <si>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</si>
  <si>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</si>
  <si>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</si>
  <si>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</si>
  <si>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</si>
  <si>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</si>
  <si>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</si>
  <si>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</si>
  <si>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</si>
  <si>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</si>
  <si>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</si>
  <si>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</si>
  <si>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</si>
  <si>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</si>
  <si>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</si>
  <si>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</si>
  <si>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</si>
  <si>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</si>
  <si>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</si>
  <si>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</si>
  <si>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</si>
  <si>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</si>
  <si>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</si>
  <si>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</si>
  <si>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</si>
  <si>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</si>
  <si>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</si>
  <si>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</si>
  <si>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</si>
  <si>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</si>
  <si>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</si>
  <si>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</si>
  <si>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</si>
  <si>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</si>
  <si>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</si>
  <si>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</si>
  <si>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</si>
  <si>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</si>
  <si>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</si>
  <si>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</si>
  <si>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</si>
  <si>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</si>
  <si>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</si>
  <si>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</si>
  <si>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</si>
  <si>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</si>
  <si>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</si>
  <si>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</si>
  <si>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</si>
  <si>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</si>
  <si>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</si>
  <si>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</si>
  <si>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</si>
  <si>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</si>
  <si>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</si>
  <si>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</si>
  <si>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</si>
  <si>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</si>
  <si>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</si>
  <si>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</si>
  <si>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</si>
  <si>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</si>
  <si>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</si>
  <si>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</si>
  <si>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</si>
  <si>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</si>
  <si>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</si>
  <si>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</si>
  <si>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</si>
  <si>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</si>
  <si>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</si>
  <si>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</si>
  <si>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</si>
  <si>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</si>
  <si>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</si>
  <si>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</si>
  <si>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</si>
  <si>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</si>
  <si>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</si>
  <si>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</si>
  <si>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</si>
  <si>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</si>
  <si>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</si>
  <si>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</si>
  <si>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</si>
  <si>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</si>
  <si>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</si>
  <si>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</si>
  <si>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</si>
  <si>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</si>
  <si>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</si>
  <si>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</si>
  <si>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</si>
  <si>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</si>
  <si>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</si>
  <si>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</si>
  <si>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</si>
  <si>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</si>
  <si>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</si>
  <si>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</si>
  <si>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</si>
  <si>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</si>
  <si>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</si>
  <si>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</si>
  <si>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</si>
  <si>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</si>
  <si>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</si>
  <si>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</si>
  <si>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</si>
  <si>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</si>
  <si>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</si>
  <si>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</si>
  <si>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</si>
  <si>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</si>
  <si>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</si>
  <si>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</si>
  <si>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</si>
  <si>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</si>
  <si>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</si>
  <si>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</si>
  <si>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</si>
  <si>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</si>
  <si>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</si>
  <si>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</si>
  <si>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</si>
  <si>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</si>
  <si>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</si>
  <si>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</si>
  <si>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</si>
  <si>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</si>
  <si>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</si>
  <si>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</si>
  <si>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</si>
  <si>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</si>
  <si>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</si>
  <si>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</si>
  <si>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</si>
  <si>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</si>
  <si>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</si>
  <si>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</si>
  <si>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</si>
  <si>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</si>
  <si>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</si>
  <si>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</si>
  <si>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</si>
  <si>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</si>
  <si>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</si>
  <si>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</si>
  <si>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</si>
  <si>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</si>
  <si>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</si>
  <si>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</si>
  <si>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</si>
  <si>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</si>
  <si>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</si>
  <si>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</si>
  <si>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</si>
  <si>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</si>
  <si>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</si>
  <si>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</si>
  <si>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</si>
  <si>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</si>
  <si>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</si>
  <si>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</si>
  <si>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</si>
  <si>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</si>
  <si>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</si>
  <si>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</si>
  <si>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</si>
  <si>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</si>
  <si>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</si>
  <si>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</si>
  <si>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</si>
  <si>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</si>
  <si>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</si>
  <si>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</si>
  <si>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</si>
  <si>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</si>
  <si>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</si>
  <si>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</si>
  <si>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</si>
  <si>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</si>
  <si>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</si>
  <si>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</si>
  <si>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</si>
  <si>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</si>
  <si>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</si>
  <si>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</si>
  <si>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</si>
  <si>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</si>
  <si>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</si>
  <si>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</si>
  <si>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</si>
  <si>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</si>
  <si>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</si>
  <si>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</si>
  <si>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</si>
  <si>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</si>
  <si>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</si>
  <si>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</si>
  <si>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</si>
  <si>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</si>
  <si>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</si>
  <si>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</si>
  <si>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</si>
  <si>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</si>
  <si>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</si>
  <si>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</si>
  <si>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</si>
  <si>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</si>
  <si>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</si>
  <si>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</si>
  <si>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</si>
  <si>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</si>
  <si>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</si>
  <si>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</si>
  <si>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</si>
  <si>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</si>
  <si>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</si>
  <si>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</si>
  <si>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</si>
  <si>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</si>
  <si>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</si>
  <si>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</si>
  <si>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</si>
  <si>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</si>
  <si>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</si>
  <si>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</si>
  <si>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</si>
  <si>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</si>
  <si>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</si>
  <si>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</si>
  <si>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</si>
  <si>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</si>
  <si>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</si>
  <si>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</si>
  <si>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</si>
  <si>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</si>
  <si>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</si>
  <si>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</si>
  <si>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</si>
  <si>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</si>
  <si>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</si>
  <si>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</si>
  <si>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</si>
  <si>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</si>
  <si>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</si>
  <si>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</si>
  <si>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</si>
  <si>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</si>
  <si>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</si>
  <si>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</si>
  <si>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</si>
  <si>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</si>
  <si>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</si>
  <si>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</si>
  <si>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</si>
  <si>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</si>
  <si>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</si>
  <si>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</si>
  <si>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</si>
  <si>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</si>
  <si>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</si>
  <si>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</si>
  <si>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</si>
  <si>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</si>
  <si>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</si>
  <si>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</si>
  <si>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</si>
  <si>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</si>
  <si>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</si>
  <si>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</si>
  <si>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</si>
  <si>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</si>
  <si>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</si>
  <si>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</si>
  <si>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</si>
  <si>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</si>
  <si>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</si>
  <si>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</si>
  <si>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</si>
  <si>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</si>
  <si>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</si>
  <si>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</si>
  <si>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</si>
  <si>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</si>
  <si>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</si>
  <si>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</si>
  <si>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</si>
  <si>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</si>
  <si>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</si>
  <si>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</si>
  <si>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</si>
  <si>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</si>
  <si>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</si>
  <si>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</si>
  <si>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</si>
  <si>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</si>
  <si>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</si>
  <si>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</si>
  <si>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</si>
  <si>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</si>
  <si>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</si>
  <si>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</si>
  <si>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</si>
  <si>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</si>
  <si>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</si>
  <si>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</si>
  <si>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</si>
  <si>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</si>
  <si>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</si>
  <si>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</si>
  <si>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</si>
  <si>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</si>
  <si>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</si>
  <si>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</si>
  <si>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</si>
  <si>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</si>
  <si>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</si>
  <si>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</si>
  <si>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</si>
  <si>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</si>
  <si>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</si>
  <si>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</si>
  <si>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</si>
  <si>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</si>
  <si>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</si>
  <si>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</si>
  <si>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</si>
  <si>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</si>
  <si>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</si>
  <si>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</si>
  <si>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</si>
  <si>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</si>
  <si>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</si>
  <si>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</si>
  <si>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</si>
  <si>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</si>
  <si>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</si>
  <si>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</si>
  <si>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</si>
  <si>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</si>
  <si>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</si>
  <si>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</si>
  <si>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</si>
  <si>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</si>
  <si>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</si>
  <si>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</si>
  <si>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</si>
  <si>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</si>
  <si>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</si>
  <si>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</si>
  <si>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</si>
  <si>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</si>
  <si>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</si>
  <si>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</si>
  <si>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</si>
  <si>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</si>
  <si>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</si>
  <si>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</si>
  <si>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</si>
  <si>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</si>
  <si>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</si>
  <si>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</si>
  <si>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</si>
  <si>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</si>
  <si>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</si>
  <si>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</si>
  <si>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</si>
  <si>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</si>
  <si>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</si>
  <si>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</si>
  <si>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</si>
  <si>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</si>
  <si>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</si>
  <si>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</si>
  <si>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</si>
  <si>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</si>
  <si>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</si>
  <si>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</si>
  <si>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</si>
  <si>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</si>
  <si>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</si>
  <si>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</si>
  <si>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</si>
  <si>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</si>
  <si>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</si>
  <si>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</si>
  <si>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</si>
  <si>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</si>
  <si>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</si>
  <si>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</si>
  <si>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</si>
  <si>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</si>
  <si>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</si>
  <si>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</si>
  <si>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</si>
  <si>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</si>
  <si>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</si>
  <si>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</si>
  <si>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</si>
  <si>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</si>
  <si>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</si>
  <si>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</si>
  <si>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</si>
  <si>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</si>
  <si>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</si>
  <si>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</si>
  <si>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</si>
  <si>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</si>
  <si>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</si>
  <si>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</si>
  <si>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</si>
  <si>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</si>
  <si>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</si>
  <si>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</si>
  <si>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</si>
  <si>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</si>
  <si>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</si>
  <si>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</si>
  <si>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</si>
  <si>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</si>
  <si>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</si>
  <si>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</si>
  <si>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</si>
  <si>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</si>
  <si>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</si>
  <si>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</si>
  <si>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</si>
  <si>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</si>
  <si>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</si>
  <si>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</si>
  <si>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</si>
  <si>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</si>
  <si>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</si>
  <si>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</si>
  <si>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</si>
  <si>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</si>
  <si>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</si>
  <si>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</si>
  <si>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</si>
  <si>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</si>
  <si>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</si>
  <si>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</si>
  <si>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</si>
  <si>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</si>
  <si>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</si>
  <si>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</si>
  <si>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</si>
  <si>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</si>
  <si>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</si>
  <si>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</si>
  <si>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</si>
  <si>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</si>
  <si>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</si>
  <si>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</si>
  <si>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</si>
  <si>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</si>
  <si>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</si>
  <si>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</si>
  <si>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</si>
  <si>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</si>
  <si>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</si>
  <si>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</si>
  <si>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</si>
  <si>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</si>
  <si>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</si>
  <si>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</si>
  <si>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</si>
  <si>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</si>
  <si>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</si>
  <si>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</si>
  <si>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</si>
  <si>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</si>
  <si>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</si>
  <si>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</si>
  <si>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</si>
  <si>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</si>
  <si>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</si>
  <si>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</si>
  <si>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</si>
  <si>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</si>
  <si>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</si>
  <si>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</si>
  <si>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</si>
  <si>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</si>
  <si>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</si>
  <si>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</si>
  <si>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</si>
  <si>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</si>
  <si>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</si>
  <si>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</si>
  <si>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</si>
  <si>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</si>
  <si>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</si>
  <si>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</si>
  <si>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</si>
  <si>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</si>
  <si>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</si>
  <si>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</si>
  <si>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</si>
  <si>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</si>
  <si>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</si>
  <si>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</si>
  <si>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</si>
  <si>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</si>
  <si>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</si>
  <si>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</si>
  <si>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</si>
  <si>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</si>
  <si>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</si>
  <si>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</si>
  <si>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</si>
  <si>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</si>
  <si>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</si>
  <si>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</si>
  <si>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</si>
  <si>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</si>
  <si>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</si>
  <si>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</si>
  <si>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</si>
  <si>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</si>
  <si>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</si>
  <si>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</si>
  <si>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</si>
  <si>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</si>
  <si>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</si>
  <si>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</si>
  <si>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</si>
  <si>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</si>
  <si>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</si>
  <si>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</si>
  <si>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</si>
  <si>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</si>
  <si>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</si>
  <si>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</si>
  <si>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</si>
  <si>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</si>
  <si>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</si>
  <si>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</si>
  <si>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</si>
  <si>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</si>
  <si>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</si>
  <si>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</si>
  <si>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</si>
  <si>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</si>
  <si>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</si>
  <si>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</si>
  <si>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</si>
  <si>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</si>
  <si>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</si>
  <si>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</si>
  <si>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</si>
  <si>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</si>
  <si>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</si>
  <si>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</si>
  <si>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</si>
  <si>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</si>
  <si>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</si>
  <si>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</si>
  <si>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</si>
  <si>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</si>
  <si>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</si>
  <si>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</si>
  <si>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</si>
  <si>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</si>
  <si>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</si>
  <si>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</si>
  <si>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</si>
  <si>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</si>
  <si>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</si>
  <si>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</si>
  <si>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</si>
  <si>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</si>
  <si>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</si>
  <si>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</si>
  <si>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</si>
  <si>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</si>
  <si>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</si>
  <si>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</si>
  <si>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</si>
  <si>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</si>
  <si>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</si>
  <si>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</si>
  <si>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</si>
  <si>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</si>
  <si>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</si>
  <si>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</si>
  <si>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</si>
  <si>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</si>
  <si>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</si>
  <si>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</si>
  <si>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</si>
  <si>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</si>
  <si>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</si>
  <si>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</si>
  <si>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</si>
  <si>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</si>
  <si>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</si>
  <si>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</si>
  <si>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</si>
  <si>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</si>
  <si>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</si>
  <si>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</si>
  <si>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</si>
  <si>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</si>
  <si>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</si>
  <si>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</si>
  <si>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</si>
  <si>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</si>
  <si>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</si>
  <si>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</si>
  <si>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</si>
  <si>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</si>
  <si>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</si>
  <si>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</si>
  <si>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</si>
  <si>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</si>
  <si>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</si>
  <si>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</si>
  <si>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</si>
  <si>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</si>
  <si>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</si>
  <si>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</si>
  <si>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</si>
  <si>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</si>
  <si>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</si>
  <si>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</si>
  <si>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</si>
  <si>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</si>
  <si>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</si>
  <si>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</si>
  <si>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</si>
  <si>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</si>
  <si>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</si>
  <si>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</si>
  <si>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</si>
  <si>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</si>
  <si>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</si>
  <si>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</si>
  <si>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</si>
  <si>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</si>
  <si>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</si>
  <si>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</si>
  <si>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</si>
  <si>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</si>
  <si>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</si>
  <si>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</si>
  <si>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</si>
  <si>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</si>
  <si>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</si>
  <si>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</si>
  <si>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</si>
  <si>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</si>
  <si>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</si>
  <si>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</si>
  <si>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</si>
  <si>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</si>
  <si>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</si>
  <si>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</si>
  <si>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</si>
  <si>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</si>
  <si>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</si>
  <si>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</si>
  <si>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</si>
  <si>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</si>
  <si>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</si>
  <si>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</si>
  <si>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</si>
  <si>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</si>
  <si>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</si>
  <si>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</si>
  <si>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</si>
  <si>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</si>
  <si>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</si>
  <si>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</si>
  <si>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</si>
  <si>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</si>
  <si>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</si>
  <si>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</si>
  <si>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</si>
  <si>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</si>
  <si>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</si>
  <si>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</si>
  <si>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</si>
  <si>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</si>
  <si>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</si>
  <si>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</si>
  <si>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</si>
  <si>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</si>
  <si>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</si>
  <si>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</si>
  <si>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</si>
  <si>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</si>
  <si>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</si>
  <si>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</si>
  <si>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</si>
  <si>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</si>
  <si>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</si>
  <si>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</si>
  <si>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</si>
  <si>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</si>
  <si>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</si>
  <si>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</si>
  <si>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</si>
  <si>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</si>
  <si>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</si>
  <si>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</si>
  <si>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</si>
  <si>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</si>
  <si>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</si>
  <si>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</si>
  <si>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</si>
  <si>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</si>
  <si>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</si>
  <si>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</si>
  <si>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</si>
  <si>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</si>
  <si>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</si>
  <si>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</si>
  <si>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</si>
  <si>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</si>
  <si>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</si>
  <si>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</si>
  <si>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</si>
  <si>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</si>
  <si>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</si>
  <si>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</si>
  <si>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</si>
  <si>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</si>
  <si>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</si>
  <si>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</si>
  <si>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</si>
  <si>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</si>
  <si>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</si>
  <si>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</si>
  <si>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</si>
  <si>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</si>
  <si>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</si>
  <si>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</si>
  <si>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</si>
  <si>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</si>
  <si>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</si>
  <si>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</si>
  <si>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</si>
  <si>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</si>
  <si>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</si>
  <si>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</si>
  <si>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</si>
  <si>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</si>
  <si>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</si>
  <si>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</si>
  <si>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</si>
  <si>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</si>
  <si>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</si>
  <si>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</si>
  <si>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</si>
  <si>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</si>
  <si>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</si>
  <si>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</si>
  <si>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</si>
  <si>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</si>
  <si>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</si>
  <si>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</si>
  <si>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</si>
  <si>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</si>
  <si>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</si>
  <si>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</si>
  <si>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</si>
  <si>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</si>
  <si>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</si>
  <si>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</si>
  <si>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</si>
  <si>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</si>
  <si>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</si>
  <si>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</si>
  <si>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</si>
  <si>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</si>
  <si>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</si>
  <si>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</si>
  <si>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</si>
  <si>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</si>
  <si>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</si>
  <si>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</si>
  <si>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</si>
  <si>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</si>
  <si>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</si>
  <si>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</si>
  <si>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</si>
  <si>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</si>
  <si>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</si>
  <si>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</si>
  <si>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</si>
  <si>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</si>
  <si>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</si>
  <si>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</si>
  <si>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</si>
  <si>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</si>
  <si>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</si>
  <si>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</si>
  <si>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</si>
  <si>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</si>
  <si>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</si>
  <si>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</si>
  <si>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</si>
  <si>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</si>
  <si>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</si>
  <si>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</si>
  <si>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</si>
  <si>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</si>
  <si>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</si>
  <si>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</si>
  <si>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</si>
  <si>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</si>
  <si>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</si>
  <si>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</si>
  <si>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</si>
  <si>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</si>
  <si>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</si>
  <si>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</si>
  <si>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</si>
  <si>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</si>
  <si>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</si>
  <si>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</si>
  <si>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</si>
  <si>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</si>
  <si>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</si>
  <si>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</si>
  <si>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</si>
  <si>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</si>
  <si>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</si>
  <si>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</si>
  <si>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</si>
  <si>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</si>
  <si>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</si>
  <si>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</si>
  <si>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</si>
  <si>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</si>
  <si>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</si>
  <si>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</si>
  <si>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</si>
  <si>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</si>
  <si>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</si>
  <si>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</si>
  <si>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</si>
  <si>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</si>
  <si>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</si>
  <si>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</si>
  <si>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</si>
  <si>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</si>
  <si>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</si>
  <si>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</si>
  <si>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</si>
  <si>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</si>
  <si>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</si>
  <si>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</si>
  <si>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</si>
  <si>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</si>
  <si>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</si>
  <si>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</si>
  <si>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</si>
  <si>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</si>
  <si>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</si>
  <si>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</si>
  <si>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</si>
  <si>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</si>
  <si>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</si>
  <si>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</si>
  <si>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</si>
  <si>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</si>
  <si>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</si>
  <si>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</si>
  <si>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</si>
  <si>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</si>
  <si>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</si>
  <si>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</si>
  <si>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</si>
  <si>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</si>
  <si>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</si>
  <si>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</si>
  <si>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</si>
  <si>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</si>
  <si>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</si>
  <si>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</si>
  <si>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</si>
  <si>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</si>
  <si>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</si>
  <si>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</si>
  <si>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</si>
  <si>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</si>
  <si>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</si>
  <si>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</si>
  <si>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</si>
  <si>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</si>
  <si>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</si>
  <si>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</si>
  <si>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</si>
  <si>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</si>
  <si>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</si>
  <si>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</si>
  <si>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</si>
  <si>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</si>
  <si>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</si>
  <si>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</si>
  <si>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</si>
  <si>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</si>
  <si>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</si>
  <si>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</si>
  <si>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</si>
  <si>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</si>
  <si>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</si>
  <si>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</si>
  <si>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</si>
  <si>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</si>
  <si>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</si>
  <si>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</si>
  <si>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</si>
  <si>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</si>
  <si>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</si>
  <si>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</si>
  <si>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</si>
  <si>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</si>
  <si>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</si>
  <si>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</si>
  <si>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</si>
  <si>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</si>
  <si>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</si>
  <si>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</si>
  <si>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</si>
  <si>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</si>
  <si>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</si>
  <si>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</si>
  <si>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</si>
  <si>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</si>
  <si>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</si>
  <si>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</si>
  <si>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</si>
  <si>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</si>
  <si>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</si>
  <si>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</si>
  <si>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</si>
  <si>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</si>
  <si>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</si>
  <si>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</si>
  <si>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</si>
  <si>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</si>
  <si>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</si>
  <si>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</si>
  <si>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</si>
  <si>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</si>
  <si>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</si>
  <si>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</si>
  <si>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</si>
  <si>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</si>
  <si>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</si>
  <si>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</si>
  <si>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</si>
  <si>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</si>
  <si>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</si>
  <si>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</si>
  <si>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</si>
  <si>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</si>
  <si>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</si>
  <si>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</si>
  <si>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</si>
  <si>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</si>
  <si>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</si>
  <si>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</si>
  <si>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</si>
  <si>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</si>
  <si>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</si>
  <si>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</si>
  <si>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</si>
  <si>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</si>
  <si>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</si>
  <si>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</si>
  <si>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</si>
  <si>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</si>
  <si>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</si>
  <si>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</si>
  <si>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</si>
  <si>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</si>
  <si>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</si>
  <si>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</si>
  <si>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</si>
  <si>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</si>
  <si>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</si>
  <si>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</si>
  <si>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</si>
  <si>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</si>
  <si>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</si>
  <si>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</si>
  <si>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</si>
  <si>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</si>
  <si>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</si>
  <si>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</si>
  <si>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</si>
  <si>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</si>
  <si>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</si>
  <si>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</si>
  <si>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</si>
  <si>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</si>
  <si>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</si>
  <si>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</si>
  <si>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</si>
  <si>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</si>
  <si>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</si>
  <si>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</si>
  <si>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</si>
  <si>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</si>
  <si>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</si>
  <si>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</si>
  <si>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</si>
  <si>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</si>
  <si>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</si>
  <si>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</si>
  <si>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</si>
  <si>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</si>
  <si>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</si>
  <si>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</si>
  <si>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</si>
  <si>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</si>
  <si>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</si>
  <si>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</si>
  <si>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</si>
  <si>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</si>
  <si>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</si>
  <si>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</si>
  <si>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</si>
  <si>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</si>
  <si>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</si>
  <si>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</si>
  <si>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</si>
  <si>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</si>
  <si>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</si>
  <si>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</si>
  <si>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</si>
  <si>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</si>
  <si>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</si>
  <si>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</si>
  <si>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</si>
  <si>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</si>
  <si>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</si>
  <si>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</si>
  <si>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</si>
  <si>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</si>
  <si>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</si>
  <si>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</si>
  <si>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</si>
  <si>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</si>
  <si>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</si>
  <si>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</si>
  <si>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</si>
  <si>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</si>
  <si>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</si>
  <si>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</si>
  <si>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</si>
  <si>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</si>
  <si>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</si>
  <si>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</si>
  <si>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</si>
  <si>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</si>
  <si>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</si>
  <si>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</si>
  <si>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</si>
  <si>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</si>
  <si>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</si>
  <si>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</si>
  <si>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</si>
  <si>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</si>
  <si>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</si>
  <si>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</si>
  <si>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</si>
  <si>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</si>
  <si>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</si>
  <si>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</si>
  <si>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</si>
  <si>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</si>
  <si>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</si>
  <si>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</si>
  <si>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</si>
  <si>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</si>
  <si>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</si>
  <si>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</si>
  <si>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</si>
  <si>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</si>
  <si>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</si>
  <si>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</si>
  <si>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</si>
  <si>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</si>
  <si>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</si>
  <si>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</si>
  <si>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</si>
  <si>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</si>
  <si>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</si>
  <si>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</si>
  <si>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</si>
  <si>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</si>
  <si>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</si>
  <si>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</si>
  <si>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</si>
  <si>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</si>
  <si>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</si>
  <si>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</si>
  <si>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</si>
  <si>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</si>
  <si>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</si>
  <si>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</si>
  <si>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</si>
  <si>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</si>
  <si>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</si>
  <si>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</si>
  <si>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</si>
  <si>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</si>
  <si>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</si>
  <si>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</si>
  <si>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</si>
  <si>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</si>
  <si>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</si>
  <si>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</si>
  <si>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</si>
  <si>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</si>
  <si>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</si>
  <si>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</si>
  <si>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</si>
  <si>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</si>
  <si>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</si>
  <si>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</si>
  <si>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</si>
  <si>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</si>
  <si>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</si>
  <si>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</si>
  <si>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</si>
  <si>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</si>
  <si>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</si>
  <si>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</si>
  <si>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</si>
  <si>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</si>
  <si>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</si>
  <si>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</si>
  <si>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</si>
  <si>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</si>
  <si>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</si>
  <si>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</si>
  <si>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</si>
  <si>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</si>
  <si>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</si>
  <si>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</si>
  <si>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</si>
  <si>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</si>
  <si>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</si>
  <si>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</si>
  <si>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</si>
  <si>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</si>
  <si>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</si>
  <si>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</si>
  <si>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</si>
  <si>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</si>
  <si>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</si>
  <si>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</si>
  <si>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</si>
  <si>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</si>
  <si>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</si>
  <si>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</si>
  <si>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</si>
  <si>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</si>
  <si>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</si>
  <si>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</si>
  <si>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</si>
  <si>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</si>
  <si>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</si>
  <si>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</si>
  <si>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</si>
  <si>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</si>
  <si>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</si>
  <si>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</si>
  <si>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</si>
  <si>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</si>
  <si>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</si>
  <si>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</si>
  <si>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</si>
  <si>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</si>
  <si>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</si>
  <si>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</si>
  <si>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</si>
  <si>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</si>
  <si>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</si>
  <si>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</si>
  <si>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</si>
  <si>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</si>
  <si>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</si>
  <si>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</si>
  <si>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</si>
  <si>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</si>
  <si>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</si>
  <si>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</si>
  <si>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</si>
  <si>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</si>
  <si>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</si>
  <si>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</si>
  <si>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</si>
  <si>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</si>
  <si>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</si>
  <si>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</si>
  <si>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</si>
  <si>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</si>
  <si>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</si>
  <si>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</si>
  <si>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</si>
  <si>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</si>
  <si>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</si>
  <si>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</si>
  <si>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</si>
  <si>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</si>
  <si>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</si>
  <si>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</si>
  <si>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</si>
  <si>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</si>
  <si>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</si>
  <si>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</si>
  <si>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</si>
  <si>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</si>
  <si>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</si>
  <si>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</si>
  <si>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</si>
  <si>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</si>
  <si>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</si>
  <si>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</si>
  <si>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</si>
  <si>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</si>
  <si>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</si>
  <si>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</si>
  <si>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</si>
  <si>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</si>
  <si>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</si>
  <si>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</si>
  <si>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</si>
  <si>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</si>
  <si>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</si>
  <si>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</si>
  <si>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</si>
  <si>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</si>
  <si>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</si>
  <si>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</si>
  <si>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</si>
  <si>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</si>
  <si>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</si>
  <si>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</si>
  <si>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</si>
  <si>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</si>
  <si>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</si>
  <si>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</si>
  <si>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</si>
  <si>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</si>
  <si>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</si>
  <si>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</si>
  <si>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</si>
  <si>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</si>
  <si>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</si>
  <si>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</si>
  <si>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</si>
  <si>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</si>
  <si>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</si>
  <si>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</si>
  <si>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</si>
  <si>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</si>
  <si>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</si>
  <si>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</si>
  <si>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</si>
  <si>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</si>
  <si>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</si>
  <si>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</si>
  <si>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</si>
  <si>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</si>
  <si>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</si>
  <si>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</si>
  <si>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</si>
  <si>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</si>
  <si>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</si>
  <si>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</si>
  <si>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</si>
  <si>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</si>
  <si>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</si>
  <si>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</si>
  <si>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</si>
  <si>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</si>
  <si>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</si>
  <si>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</si>
  <si>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</si>
  <si>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</si>
  <si>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</si>
  <si>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</si>
  <si>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</si>
  <si>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</si>
  <si>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</si>
  <si>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</si>
  <si>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</si>
  <si>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</si>
  <si>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</si>
  <si>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</si>
  <si>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</si>
  <si>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</si>
  <si>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</si>
  <si>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</si>
  <si>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</si>
  <si>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</si>
  <si>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</si>
  <si>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</si>
  <si>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</si>
  <si>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</si>
  <si>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</si>
  <si>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</si>
  <si>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</si>
  <si>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</si>
  <si>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</si>
  <si>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</si>
  <si>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</si>
  <si>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</si>
  <si>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</si>
  <si>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</si>
  <si>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</si>
  <si>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</si>
  <si>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</si>
  <si>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</si>
  <si>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</si>
  <si>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</si>
  <si>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</si>
  <si>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</si>
  <si>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</si>
  <si>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</si>
  <si>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</si>
  <si>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</si>
  <si>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</si>
  <si>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</si>
  <si>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</si>
  <si>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</si>
  <si>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</si>
  <si>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</si>
  <si>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</si>
  <si>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</si>
  <si>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</si>
  <si>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</si>
  <si>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</si>
  <si>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</si>
  <si>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</si>
  <si>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</si>
  <si>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</si>
  <si>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</si>
  <si>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</si>
  <si>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</si>
  <si>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</si>
  <si>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</si>
  <si>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</si>
  <si>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</si>
  <si>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</si>
  <si>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</si>
  <si>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</si>
  <si>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</si>
  <si>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</si>
  <si>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</si>
  <si>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</si>
  <si>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</si>
  <si>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</si>
  <si>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</si>
  <si>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</si>
  <si>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</si>
  <si>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</si>
  <si>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</si>
  <si>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</si>
  <si>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</si>
  <si>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</si>
  <si>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</si>
  <si>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</si>
  <si>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</si>
  <si>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</si>
  <si>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</si>
  <si>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</si>
  <si>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</si>
  <si>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</si>
  <si>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</si>
  <si>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</si>
  <si>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</si>
  <si>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</si>
  <si>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</si>
  <si>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</si>
  <si>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</si>
  <si>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</si>
  <si>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</si>
  <si>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</si>
  <si>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</si>
  <si>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</si>
  <si>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</si>
  <si>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</si>
  <si>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</si>
  <si>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</si>
  <si>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</si>
  <si>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</si>
  <si>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</si>
  <si>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</si>
  <si>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</si>
  <si>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</si>
  <si>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</si>
  <si>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</si>
  <si>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</si>
  <si>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</si>
  <si>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</si>
  <si>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</si>
  <si>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</si>
  <si>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</si>
  <si>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</si>
  <si>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</si>
  <si>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</si>
  <si>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</si>
  <si>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</si>
  <si>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</si>
  <si>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</si>
  <si>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</si>
  <si>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</si>
  <si>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</si>
  <si>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</si>
  <si>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</si>
  <si>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</si>
  <si>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</si>
  <si>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</si>
  <si>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</si>
  <si>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</si>
  <si>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</si>
  <si>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</si>
  <si>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</si>
  <si>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</si>
  <si>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</si>
  <si>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</si>
  <si>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</si>
  <si>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</si>
  <si>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</si>
  <si>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</si>
  <si>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</si>
  <si>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</si>
  <si>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</si>
  <si>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</si>
  <si>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</si>
  <si>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</si>
  <si>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</si>
  <si>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</si>
  <si>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</si>
  <si>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</si>
  <si>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</si>
  <si>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</si>
  <si>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</si>
  <si>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</si>
  <si>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</si>
  <si>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</si>
  <si>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</si>
  <si>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</si>
  <si>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</si>
  <si>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</si>
  <si>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</si>
  <si>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</si>
  <si>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</si>
  <si>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</si>
  <si>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</si>
  <si>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</si>
  <si>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</si>
  <si>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</si>
  <si>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</si>
  <si>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</si>
  <si>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</si>
  <si>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</si>
  <si>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</si>
  <si>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</si>
  <si>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</si>
  <si>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</si>
  <si>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</si>
  <si>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</si>
  <si>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</si>
  <si>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</si>
  <si>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</si>
  <si>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</si>
  <si>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</si>
  <si>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</si>
  <si>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</si>
  <si>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</si>
  <si>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</si>
  <si>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</si>
  <si>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</si>
  <si>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</si>
  <si>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</si>
  <si>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</si>
  <si>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</si>
  <si>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</si>
  <si>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</si>
  <si>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</si>
  <si>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</si>
  <si>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</si>
  <si>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</si>
  <si>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</si>
  <si>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</si>
  <si>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</si>
  <si>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</si>
  <si>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</si>
  <si>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</si>
  <si>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</si>
  <si>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</si>
  <si>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</si>
  <si>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</si>
  <si>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</si>
  <si>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</si>
  <si>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</si>
  <si>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</si>
  <si>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</si>
  <si>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</si>
  <si>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</si>
  <si>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</si>
  <si>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</si>
  <si>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</si>
  <si>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</si>
  <si>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</si>
  <si>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</si>
  <si>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</si>
  <si>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</si>
  <si>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</si>
  <si>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</si>
  <si>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</si>
  <si>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</si>
  <si>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</si>
  <si>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</si>
  <si>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</si>
  <si>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</si>
  <si>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</si>
  <si>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</si>
  <si>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</si>
  <si>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</si>
  <si>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</si>
  <si>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</si>
  <si>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</si>
  <si>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</si>
  <si>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</si>
  <si>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</si>
  <si>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</si>
  <si>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</si>
  <si>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</si>
  <si>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</si>
  <si>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</si>
  <si>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</si>
  <si>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</si>
  <si>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</si>
  <si>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</si>
  <si>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</si>
  <si>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</si>
  <si>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</si>
  <si>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</si>
  <si>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</si>
  <si>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</si>
  <si>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</si>
  <si>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</si>
  <si>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</si>
  <si>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</si>
  <si>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</si>
  <si>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</si>
  <si>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</si>
  <si>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</si>
  <si>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</si>
  <si>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</si>
  <si>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</si>
  <si>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</si>
  <si>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</si>
  <si>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</si>
  <si>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</si>
  <si>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</si>
  <si>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</si>
  <si>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</si>
  <si>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</si>
  <si>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</si>
  <si>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</si>
  <si>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</si>
  <si>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</si>
  <si>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</si>
  <si>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</si>
  <si>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</si>
  <si>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</si>
  <si>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</si>
  <si>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</si>
  <si>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</si>
  <si>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</si>
  <si>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</si>
  <si>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</si>
  <si>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</si>
  <si>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</si>
  <si>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</si>
  <si>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</si>
  <si>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</si>
  <si>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</si>
  <si>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</si>
  <si>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</si>
  <si>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</si>
  <si>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</si>
  <si>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</si>
  <si>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</si>
  <si>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</si>
  <si>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</si>
  <si>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</si>
  <si>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</si>
  <si>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</si>
  <si>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</si>
  <si>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</si>
  <si>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</si>
  <si>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</si>
  <si>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</si>
  <si>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</si>
  <si>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</si>
  <si>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</si>
  <si>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</si>
  <si>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</si>
  <si>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</si>
  <si>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</si>
  <si>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</si>
  <si>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</si>
  <si>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</si>
  <si>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</si>
  <si>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</si>
  <si>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</si>
  <si>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</si>
  <si>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</si>
  <si>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</si>
  <si>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</si>
  <si>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</si>
  <si>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</si>
  <si>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</si>
  <si>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</si>
  <si>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</si>
  <si>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</si>
  <si>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</si>
  <si>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</si>
  <si>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</si>
  <si>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</si>
  <si>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</si>
  <si>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</si>
  <si>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</si>
  <si>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</si>
  <si>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</si>
  <si>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</si>
  <si>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</si>
  <si>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</si>
  <si>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</si>
  <si>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</si>
  <si>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</si>
  <si>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</si>
  <si>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</si>
  <si>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</si>
  <si>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</si>
  <si>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</si>
  <si>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</si>
  <si>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</si>
  <si>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</si>
  <si>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</si>
  <si>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</si>
  <si>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</si>
  <si>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</si>
  <si>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</si>
  <si>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</si>
  <si>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</si>
  <si>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</si>
  <si>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</si>
  <si>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</si>
  <si>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</si>
  <si>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</si>
  <si>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</si>
  <si>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</si>
  <si>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</si>
  <si>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</si>
  <si>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</si>
  <si>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</si>
  <si>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</si>
  <si>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</si>
  <si>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</si>
  <si>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</si>
  <si>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</si>
  <si>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</si>
  <si>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</si>
  <si>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</si>
  <si>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</si>
  <si>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</si>
  <si>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</si>
  <si>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</si>
  <si>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</si>
  <si>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</si>
  <si>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</si>
  <si>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</si>
  <si>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</si>
  <si>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</si>
  <si>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</si>
  <si>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</si>
  <si>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</si>
  <si>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</si>
  <si>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</si>
  <si>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</si>
  <si>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</si>
  <si>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</si>
  <si>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</si>
  <si>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</si>
  <si>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</si>
  <si>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</si>
  <si>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</si>
  <si>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</si>
  <si>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</si>
  <si>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</si>
  <si>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</si>
  <si>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</si>
  <si>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</si>
  <si>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</si>
  <si>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</si>
  <si>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</si>
  <si>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</si>
  <si>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</si>
  <si>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</si>
  <si>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</si>
  <si>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</si>
  <si>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</si>
  <si>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</si>
  <si>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</si>
  <si>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</si>
  <si>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</si>
  <si>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</si>
  <si>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</si>
  <si>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</si>
  <si>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</si>
  <si>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</si>
  <si>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</si>
  <si>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</si>
  <si>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</si>
  <si>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</si>
  <si>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</si>
  <si>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</si>
  <si>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</si>
  <si>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</si>
  <si>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</si>
  <si>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</si>
  <si>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</si>
  <si>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</si>
  <si>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</si>
  <si>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</si>
  <si>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</si>
  <si>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</si>
  <si>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</si>
  <si>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</si>
  <si>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</si>
  <si>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</si>
  <si>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</si>
  <si>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</si>
  <si>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</si>
  <si>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</si>
  <si>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</si>
  <si>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</si>
  <si>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</si>
  <si>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</si>
  <si>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</si>
  <si>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</si>
  <si>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</si>
  <si>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</si>
  <si>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</si>
  <si>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</si>
  <si>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</si>
  <si>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</si>
  <si>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</si>
  <si>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</si>
  <si>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</si>
  <si>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</si>
  <si>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</si>
  <si>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</si>
  <si>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</si>
  <si>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</si>
  <si>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</si>
  <si>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</si>
  <si>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</si>
  <si>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</si>
  <si>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</si>
  <si>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</si>
  <si>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</si>
  <si>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</si>
  <si>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</si>
  <si>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</si>
  <si>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</si>
  <si>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</si>
  <si>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</si>
  <si>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</si>
  <si>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</si>
  <si>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</si>
  <si>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</si>
  <si>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</si>
  <si>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</si>
  <si>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</si>
  <si>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</si>
  <si>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</si>
  <si>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</si>
  <si>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</si>
  <si>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</si>
  <si>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</si>
  <si>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</si>
  <si>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</si>
  <si>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</si>
  <si>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</si>
  <si>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</si>
  <si>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</si>
  <si>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</si>
  <si>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</si>
  <si>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</si>
  <si>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</si>
  <si>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</si>
  <si>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</si>
  <si>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</si>
  <si>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</si>
  <si>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</si>
  <si>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</si>
  <si>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</si>
  <si>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</si>
  <si>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</si>
  <si>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</si>
  <si>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</si>
  <si>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</si>
  <si>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</si>
  <si>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</si>
  <si>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</si>
  <si>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</si>
  <si>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</si>
  <si>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</si>
  <si>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</si>
  <si>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</si>
  <si>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</si>
  <si>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</si>
  <si>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</si>
  <si>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</si>
  <si>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</si>
  <si>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</si>
  <si>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</si>
  <si>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</si>
  <si>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</si>
  <si>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</si>
  <si>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</si>
  <si>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</si>
  <si>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</si>
  <si>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</si>
  <si>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</si>
  <si>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</si>
  <si>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</si>
  <si>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</si>
  <si>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</si>
  <si>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</si>
  <si>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</si>
  <si>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</si>
  <si>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</si>
  <si>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</si>
  <si>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</si>
  <si>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</si>
  <si>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</si>
  <si>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</si>
  <si>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</si>
  <si>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</si>
  <si>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</si>
  <si>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</si>
  <si>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</si>
  <si>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</si>
  <si>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</si>
  <si>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</si>
  <si>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</si>
  <si>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</si>
  <si>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</si>
  <si>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</si>
  <si>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</si>
  <si>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</si>
  <si>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</si>
  <si>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</si>
  <si>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</si>
  <si>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</si>
  <si>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</si>
  <si>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</si>
  <si>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</si>
  <si>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</si>
  <si>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</si>
  <si>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</si>
  <si>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</si>
  <si>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</si>
  <si>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</si>
  <si>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</si>
  <si>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</si>
  <si>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</si>
  <si>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</si>
  <si>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</si>
  <si>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</si>
  <si>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</si>
  <si>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</si>
  <si>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</si>
  <si>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</si>
  <si>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</si>
  <si>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</si>
  <si>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</si>
  <si>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</si>
  <si>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</si>
  <si>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</si>
  <si>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</si>
  <si>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</si>
  <si>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</si>
  <si>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</si>
  <si>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</si>
  <si>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</si>
  <si>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</si>
  <si>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</si>
  <si>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</si>
  <si>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</si>
  <si>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</si>
  <si>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</si>
  <si>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</si>
  <si>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</si>
  <si>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</si>
  <si>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</si>
  <si>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</si>
  <si>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</si>
  <si>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</si>
  <si>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</si>
  <si>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</si>
  <si>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</si>
  <si>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</si>
  <si>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</si>
  <si>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</si>
  <si>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</si>
  <si>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</si>
  <si>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</si>
  <si>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</si>
  <si>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</si>
  <si>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</si>
  <si>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</si>
  <si>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</si>
  <si>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</si>
  <si>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</si>
  <si>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</si>
  <si>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</si>
  <si>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</si>
  <si>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</si>
  <si>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</si>
  <si>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</si>
  <si>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</si>
  <si>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</si>
  <si>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</si>
  <si>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</si>
  <si>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</si>
  <si>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</si>
  <si>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</si>
  <si>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</si>
  <si>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</si>
  <si>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</si>
  <si>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</si>
  <si>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</si>
  <si>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</si>
  <si>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</si>
  <si>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</si>
  <si>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</si>
  <si>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</si>
  <si>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</si>
  <si>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</si>
  <si>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</si>
  <si>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</si>
  <si>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</si>
  <si>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</si>
  <si>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</si>
  <si>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</si>
  <si>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</si>
  <si>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</si>
  <si>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</si>
  <si>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</si>
  <si>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</si>
  <si>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</si>
  <si>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</si>
  <si>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</si>
  <si>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</si>
  <si>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</si>
  <si>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</si>
  <si>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</si>
  <si>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</si>
  <si>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</si>
  <si>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</si>
  <si>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</si>
  <si>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</si>
  <si>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</si>
  <si>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</si>
  <si>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</si>
  <si>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</si>
  <si>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</si>
  <si>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</si>
  <si>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</si>
  <si>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</si>
  <si>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</si>
  <si>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</si>
  <si>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</si>
  <si>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</si>
  <si>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</si>
  <si>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</si>
  <si>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</si>
  <si>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</si>
  <si>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</si>
  <si>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</si>
  <si>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</si>
  <si>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</si>
  <si>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</si>
  <si>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</si>
  <si>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</si>
  <si>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</si>
  <si>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</si>
  <si>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</si>
  <si>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</si>
  <si>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</si>
  <si>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</si>
  <si>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</si>
  <si>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</si>
  <si>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</si>
  <si>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</si>
  <si>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</si>
  <si>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</si>
  <si>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</si>
  <si>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</si>
  <si>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</si>
  <si>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</si>
  <si>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</si>
  <si>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</si>
  <si>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</si>
  <si>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</si>
  <si>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</si>
  <si>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</si>
  <si>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</si>
  <si>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</si>
  <si>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</si>
  <si>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</si>
  <si>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</si>
  <si>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</si>
  <si>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</si>
  <si>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</si>
  <si>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</si>
  <si>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</si>
  <si>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</si>
  <si>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</si>
  <si>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</si>
  <si>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</si>
  <si>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</si>
  <si>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</si>
  <si>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</si>
  <si>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</si>
  <si>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</si>
  <si>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</si>
  <si>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</si>
  <si>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</si>
  <si>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</si>
  <si>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</si>
  <si>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</si>
  <si>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</si>
  <si>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</si>
  <si>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</si>
  <si>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</si>
  <si>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</si>
  <si>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</si>
  <si>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</si>
  <si>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</si>
  <si>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</si>
  <si>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</si>
  <si>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</si>
  <si>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</si>
  <si>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</si>
  <si>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</si>
  <si>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</si>
  <si>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</si>
  <si>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</si>
  <si>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</si>
  <si>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</si>
  <si>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</si>
  <si>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</si>
  <si>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</si>
  <si>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</si>
  <si>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</si>
  <si>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</si>
  <si>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</si>
  <si>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</si>
  <si>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</si>
  <si>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</si>
  <si>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</si>
  <si>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</si>
  <si>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</si>
  <si>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</si>
  <si>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</si>
  <si>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</si>
  <si>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</si>
  <si>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</si>
  <si>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</si>
  <si>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</si>
  <si>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</si>
  <si>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</si>
  <si>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</si>
  <si>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</si>
  <si>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</si>
  <si>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</si>
  <si>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</si>
  <si>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</si>
  <si>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</si>
  <si>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</si>
  <si>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</si>
  <si>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</si>
  <si>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</si>
  <si>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</si>
  <si>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</si>
  <si>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</si>
  <si>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</si>
  <si>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</si>
  <si>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</si>
  <si>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</si>
  <si>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</si>
  <si>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</si>
  <si>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</si>
  <si>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</si>
  <si>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</si>
  <si>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</si>
  <si>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</si>
  <si>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</si>
  <si>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</si>
  <si>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</si>
  <si>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</si>
  <si>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</si>
  <si>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</si>
  <si>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</si>
  <si>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</si>
  <si>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</si>
  <si>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</si>
  <si>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</si>
  <si>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</si>
  <si>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</si>
  <si>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</si>
  <si>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</si>
  <si>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</si>
  <si>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</si>
  <si>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</si>
  <si>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</si>
  <si>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</si>
  <si>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</si>
  <si>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</si>
  <si>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</si>
  <si>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</si>
  <si>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</si>
  <si>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</si>
  <si>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</si>
  <si>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</si>
  <si>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</si>
  <si>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</si>
  <si>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</si>
  <si>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</si>
  <si>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</si>
  <si>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</si>
  <si>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</si>
  <si>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</si>
  <si>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</si>
  <si>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</si>
  <si>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</si>
  <si>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</si>
  <si>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</si>
  <si>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</si>
  <si>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</si>
  <si>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</si>
  <si>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</si>
  <si>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</si>
  <si>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</si>
  <si>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</si>
  <si>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</si>
  <si>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</si>
  <si>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</si>
  <si>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</si>
  <si>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</si>
  <si>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</si>
  <si>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</si>
  <si>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</si>
  <si>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</si>
  <si>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</si>
  <si>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</si>
  <si>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</si>
  <si>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</si>
  <si>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</si>
  <si>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</si>
  <si>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</si>
  <si>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</si>
  <si>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</si>
  <si>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</si>
  <si>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</si>
  <si>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</si>
  <si>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</si>
  <si>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</si>
  <si>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</si>
  <si>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</si>
  <si>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</si>
  <si>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</si>
  <si>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</si>
  <si>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</si>
  <si>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</si>
  <si>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</si>
  <si>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</si>
  <si>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</si>
  <si>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</si>
  <si>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</si>
  <si>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</si>
  <si>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</si>
  <si>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</si>
  <si>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</si>
  <si>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</si>
  <si>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</si>
  <si>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</si>
  <si>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</si>
  <si>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</si>
  <si>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</si>
  <si>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</si>
  <si>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</si>
  <si>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</si>
  <si>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</si>
  <si>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</si>
  <si>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</si>
  <si>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</si>
  <si>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</si>
  <si>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</si>
  <si>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</si>
  <si>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</si>
  <si>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</si>
  <si>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</si>
  <si>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</si>
  <si>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</si>
  <si>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</si>
  <si>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</si>
  <si>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</si>
  <si>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</si>
  <si>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</si>
  <si>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</si>
  <si>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</si>
  <si>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</si>
  <si>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</si>
  <si>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</si>
  <si>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</si>
  <si>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</si>
  <si>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</si>
  <si>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</si>
  <si>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</si>
  <si>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</si>
  <si>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</si>
  <si>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</si>
  <si>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</si>
  <si>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</si>
  <si>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</si>
  <si>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</si>
  <si>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</si>
  <si>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</si>
  <si>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</si>
  <si>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</si>
  <si>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</si>
  <si>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</si>
  <si>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</si>
  <si>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</si>
  <si>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</si>
  <si>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</si>
  <si>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</si>
  <si>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</si>
  <si>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</si>
  <si>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</si>
  <si>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</si>
  <si>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</si>
  <si>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</si>
  <si>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</si>
  <si>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</si>
  <si>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</si>
  <si>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</si>
  <si>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</si>
  <si>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</si>
  <si>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</si>
  <si>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</si>
  <si>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</si>
  <si>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</si>
  <si>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</si>
  <si>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</si>
  <si>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</si>
  <si>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</si>
  <si>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</si>
  <si>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</si>
  <si>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</si>
  <si>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</si>
  <si>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</si>
  <si>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</si>
  <si>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</si>
  <si>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</si>
  <si>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</si>
  <si>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</si>
  <si>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</si>
  <si>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</si>
  <si>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</si>
  <si>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</si>
  <si>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</si>
  <si>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</si>
  <si>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</si>
  <si>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</si>
  <si>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</si>
  <si>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</si>
  <si>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</si>
  <si>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</si>
  <si>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</si>
  <si>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</si>
  <si>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</si>
  <si>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</si>
  <si>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</si>
  <si>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</si>
  <si>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</si>
  <si>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</si>
  <si>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</si>
  <si>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</si>
  <si>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</si>
  <si>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</si>
  <si>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</si>
  <si>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</si>
  <si>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</si>
  <si>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</si>
  <si>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</si>
  <si>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</si>
  <si>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</si>
  <si>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</si>
  <si>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</si>
  <si>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</si>
  <si>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</si>
  <si>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</si>
  <si>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</si>
  <si>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</si>
  <si>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</si>
  <si>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</si>
  <si>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</si>
  <si>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</si>
  <si>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</si>
  <si>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</si>
  <si>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</si>
  <si>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</si>
  <si>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</si>
  <si>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</si>
  <si>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</si>
  <si>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</si>
  <si>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</si>
  <si>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</si>
  <si>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</si>
  <si>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</si>
  <si>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</si>
  <si>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</si>
  <si>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</si>
  <si>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</si>
  <si>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</si>
  <si>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</si>
  <si>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</si>
  <si>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</si>
  <si>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</si>
  <si>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</si>
  <si>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</si>
  <si>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</si>
  <si>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</si>
  <si>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</si>
  <si>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</si>
  <si>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</si>
  <si>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</si>
  <si>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</si>
  <si>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</si>
  <si>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</si>
  <si>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</si>
  <si>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</si>
  <si>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</si>
  <si>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</si>
  <si>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</si>
  <si>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</si>
  <si>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</si>
  <si>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</si>
  <si>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</si>
  <si>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</si>
  <si>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</si>
  <si>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</si>
  <si>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</si>
  <si>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</si>
  <si>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</si>
  <si>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</si>
  <si>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</si>
  <si>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</si>
  <si>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</si>
  <si>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</si>
  <si>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</si>
  <si>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</si>
  <si>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</si>
  <si>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</si>
  <si>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</si>
  <si>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</si>
  <si>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</si>
  <si>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</si>
  <si>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</si>
  <si>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</si>
  <si>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</si>
  <si>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</si>
  <si>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</si>
  <si>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</si>
  <si>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</si>
  <si>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</si>
  <si>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</si>
  <si>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</si>
  <si>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</si>
  <si>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</si>
  <si>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</si>
  <si>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</si>
  <si>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</si>
  <si>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</si>
  <si>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</si>
  <si>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</si>
  <si>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</si>
  <si>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</si>
  <si>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</si>
  <si>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</si>
  <si>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</si>
  <si>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</si>
  <si>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</si>
  <si>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</si>
  <si>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</si>
  <si>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</si>
  <si>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</si>
  <si>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</si>
  <si>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</si>
  <si>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</si>
  <si>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</si>
  <si>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</si>
  <si>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</si>
  <si>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</si>
  <si>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</si>
  <si>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</si>
  <si>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</si>
  <si>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</si>
  <si>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</si>
  <si>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</si>
  <si>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</si>
  <si>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</si>
  <si>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</si>
  <si>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</si>
  <si>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</si>
  <si>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</si>
  <si>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</si>
  <si>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</si>
  <si>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</si>
  <si>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</si>
  <si>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</si>
  <si>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</si>
  <si>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</si>
  <si>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</si>
  <si>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</si>
  <si>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</si>
  <si>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</si>
  <si>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</si>
  <si>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</si>
  <si>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</si>
  <si>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</si>
  <si>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</si>
  <si>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</si>
  <si>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</si>
  <si>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</si>
  <si>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</si>
  <si>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</si>
  <si>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</si>
  <si>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</si>
  <si>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</si>
  <si>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</si>
  <si>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</si>
  <si>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</si>
  <si>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</si>
  <si>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</si>
  <si>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</si>
  <si>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</si>
  <si>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</si>
  <si>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</si>
  <si>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</si>
  <si>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</si>
  <si>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</si>
  <si>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</si>
  <si>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</si>
  <si>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</si>
  <si>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</si>
  <si>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</si>
  <si>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</si>
  <si>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</si>
  <si>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</si>
  <si>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</si>
  <si>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</si>
  <si>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</si>
  <si>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</si>
  <si>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</si>
  <si>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</si>
  <si>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</si>
  <si>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</si>
  <si>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</si>
  <si>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</si>
  <si>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</si>
  <si>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</si>
  <si>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</si>
  <si>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</si>
  <si>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</si>
  <si>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</si>
  <si>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</si>
  <si>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</si>
  <si>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</si>
  <si>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</si>
  <si>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</si>
  <si>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</si>
  <si>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</si>
  <si>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</si>
  <si>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</si>
  <si>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</si>
  <si>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</si>
  <si>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</si>
  <si>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</si>
  <si>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</si>
  <si>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</si>
  <si>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</si>
  <si>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</si>
  <si>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</si>
  <si>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</si>
  <si>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</si>
  <si>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</si>
  <si>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</si>
  <si>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</si>
  <si>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</si>
  <si>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</si>
  <si>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</si>
  <si>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</si>
  <si>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</si>
  <si>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</si>
  <si>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</si>
  <si>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</si>
  <si>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</si>
  <si>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</si>
  <si>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</si>
  <si>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</si>
  <si>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</si>
  <si>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</si>
  <si>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</si>
  <si>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</si>
  <si>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</si>
  <si>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</si>
  <si>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</si>
  <si>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</si>
  <si>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</si>
  <si>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</si>
  <si>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</si>
  <si>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</si>
  <si>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</si>
  <si>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</si>
  <si>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</si>
  <si>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</si>
  <si>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</si>
  <si>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</si>
  <si>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</si>
  <si>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</si>
  <si>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</si>
  <si>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</si>
  <si>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</si>
  <si>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</si>
  <si>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</si>
  <si>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</si>
  <si>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</si>
  <si>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</si>
  <si>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</si>
  <si>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</si>
  <si>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</si>
  <si>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</si>
  <si>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</si>
  <si>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</si>
  <si>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</si>
  <si>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</si>
  <si>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</si>
  <si>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</si>
  <si>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</si>
  <si>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</si>
  <si>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</si>
  <si>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</si>
  <si>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</si>
  <si>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</si>
  <si>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</si>
  <si>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</si>
  <si>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</si>
  <si>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</si>
  <si>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</si>
  <si>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</si>
  <si>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</si>
  <si>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</si>
  <si>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</si>
  <si>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</si>
  <si>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</si>
  <si>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</si>
  <si>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</si>
  <si>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</si>
  <si>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</si>
  <si>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</si>
  <si>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</si>
  <si>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</si>
  <si>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</si>
  <si>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</si>
  <si>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</si>
  <si>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</si>
  <si>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</si>
  <si>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</si>
  <si>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</si>
  <si>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</si>
  <si>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</si>
  <si>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</si>
  <si>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</si>
  <si>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</si>
  <si>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</si>
  <si>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</si>
  <si>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</si>
  <si>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</si>
  <si>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</si>
  <si>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</si>
  <si>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</si>
  <si>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</si>
  <si>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</si>
  <si>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</si>
  <si>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</si>
  <si>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</si>
  <si>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</si>
  <si>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</si>
  <si>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</si>
  <si>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</si>
  <si>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</si>
  <si>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</si>
  <si>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</si>
  <si>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</si>
  <si>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</si>
  <si>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</si>
  <si>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</si>
  <si>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</si>
  <si>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</si>
  <si>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</si>
  <si>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</si>
  <si>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</si>
  <si>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</si>
  <si>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</si>
  <si>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</si>
  <si>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</si>
  <si>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</si>
  <si>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</si>
  <si>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</si>
  <si>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</si>
  <si>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</si>
  <si>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</si>
  <si>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</si>
  <si>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</si>
  <si>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</si>
  <si>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</si>
  <si>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</si>
  <si>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</si>
  <si>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</si>
  <si>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</si>
  <si>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</si>
  <si>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</si>
  <si>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</si>
  <si>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</si>
  <si>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</si>
  <si>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</si>
  <si>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</si>
  <si>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</si>
  <si>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</si>
  <si>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</si>
  <si>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</si>
  <si>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</si>
  <si>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</si>
  <si>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</si>
  <si>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</si>
  <si>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</si>
  <si>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</si>
  <si>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</si>
  <si>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</si>
  <si>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</si>
  <si>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</si>
  <si>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</si>
  <si>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</si>
  <si>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</si>
  <si>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</si>
  <si>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</si>
  <si>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</si>
  <si>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</si>
  <si>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</si>
  <si>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</si>
  <si>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</si>
  <si>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</si>
  <si>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</si>
  <si>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</si>
  <si>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</si>
  <si>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</si>
  <si>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</si>
  <si>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</si>
  <si>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</si>
  <si>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</si>
  <si>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</si>
  <si>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</si>
  <si>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</si>
  <si>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</si>
  <si>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</si>
  <si>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</si>
  <si>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</si>
  <si>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</si>
  <si>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</si>
  <si>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</si>
  <si>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</si>
  <si>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</si>
  <si>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</si>
  <si>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</si>
  <si>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</si>
  <si>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</si>
  <si>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</si>
  <si>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</si>
  <si>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</si>
  <si>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</si>
  <si>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</si>
  <si>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</si>
  <si>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</si>
  <si>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</si>
  <si>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</si>
  <si>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</si>
  <si>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</si>
  <si>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</si>
  <si>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</si>
  <si>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</si>
  <si>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</si>
  <si>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</si>
  <si>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</si>
  <si>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</si>
  <si>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</si>
  <si>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</si>
  <si>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</si>
  <si>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</si>
  <si>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</si>
  <si>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</si>
  <si>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</si>
  <si>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</si>
  <si>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</si>
  <si>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</si>
  <si>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</si>
  <si>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</si>
  <si>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</si>
  <si>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</si>
  <si>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</si>
  <si>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</si>
  <si>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</si>
  <si>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</si>
  <si>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</si>
  <si>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</si>
  <si>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</si>
  <si>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</si>
  <si>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</si>
  <si>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</si>
  <si>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</si>
  <si>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</si>
  <si>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</si>
  <si>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</si>
  <si>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</si>
  <si>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</si>
  <si>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</si>
  <si>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</si>
  <si>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</si>
  <si>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</si>
  <si>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</si>
  <si>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</si>
  <si>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</si>
  <si>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</si>
  <si>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</si>
  <si>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</si>
  <si>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</si>
  <si>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</si>
  <si>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</si>
  <si>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</si>
  <si>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</si>
  <si>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</si>
  <si>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</si>
  <si>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</si>
  <si>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</si>
  <si>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</si>
  <si>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</si>
  <si>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</si>
  <si>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</si>
  <si>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</si>
  <si>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</si>
  <si>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</si>
  <si>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</si>
  <si>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</si>
  <si>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</si>
  <si>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</si>
  <si>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</si>
  <si>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</si>
  <si>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</si>
  <si>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</si>
  <si>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</si>
  <si>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</si>
  <si>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</si>
  <si>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</si>
  <si>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</si>
  <si>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</si>
  <si>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</si>
  <si>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</si>
  <si>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</si>
  <si>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</si>
  <si>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</si>
  <si>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</si>
  <si>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</si>
  <si>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</si>
  <si>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</si>
  <si>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</si>
  <si>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</si>
  <si>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</si>
  <si>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</si>
  <si>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</si>
  <si>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</si>
  <si>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</si>
  <si>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</si>
  <si>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</si>
  <si>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</si>
  <si>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</si>
  <si>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</si>
  <si>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</si>
  <si>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</si>
  <si>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</si>
  <si>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</si>
  <si>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</si>
  <si>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</si>
  <si>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</si>
  <si>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</si>
  <si>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</si>
  <si>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</si>
  <si>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</si>
  <si>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</si>
  <si>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</si>
  <si>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</si>
  <si>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</si>
  <si>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</si>
  <si>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</si>
  <si>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</si>
  <si>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</si>
  <si>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</si>
  <si>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</si>
  <si>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</si>
  <si>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</si>
  <si>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</si>
  <si>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</si>
  <si>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</si>
  <si>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</si>
  <si>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</si>
  <si>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</si>
  <si>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</si>
  <si>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</si>
  <si>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</si>
  <si>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</si>
  <si>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</si>
  <si>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</si>
  <si>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</si>
  <si>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</si>
  <si>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</si>
  <si>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</si>
  <si>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</si>
  <si>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</si>
  <si>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</si>
  <si>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</si>
  <si>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</si>
  <si>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</si>
  <si>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</si>
  <si>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</si>
  <si>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</si>
  <si>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</si>
  <si>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</si>
  <si>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</si>
  <si>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</si>
  <si>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</si>
  <si>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</si>
  <si>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</si>
  <si>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</si>
  <si>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</si>
  <si>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</si>
  <si>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</si>
  <si>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</si>
  <si>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</si>
  <si>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</si>
  <si>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</si>
  <si>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</si>
  <si>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</si>
  <si>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</si>
  <si>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</si>
  <si>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</si>
  <si>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</si>
  <si>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</si>
  <si>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</si>
  <si>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</si>
  <si>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</si>
  <si>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</si>
  <si>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</si>
  <si>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</si>
  <si>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</si>
  <si>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</si>
  <si>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</si>
  <si>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</si>
  <si>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</si>
  <si>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</si>
  <si>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</si>
  <si>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</si>
  <si>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</si>
  <si>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</si>
  <si>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</si>
  <si>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</si>
  <si>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</si>
  <si>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</si>
  <si>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</si>
  <si>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</si>
  <si>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</si>
  <si>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</si>
  <si>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</si>
  <si>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</si>
  <si>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</si>
  <si>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</si>
  <si>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</si>
  <si>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</si>
  <si>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</si>
  <si>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</si>
  <si>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</si>
  <si>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</si>
  <si>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</si>
  <si>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</si>
  <si>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</si>
  <si>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</si>
  <si>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</si>
  <si>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</si>
  <si>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</si>
  <si>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</si>
  <si>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</si>
  <si>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</si>
  <si>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</si>
  <si>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</si>
  <si>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</si>
  <si>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</si>
  <si>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</si>
  <si>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</si>
  <si>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</si>
  <si>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</si>
  <si>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</si>
  <si>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</si>
  <si>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</si>
  <si>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</si>
  <si>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</si>
  <si>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</si>
  <si>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</si>
  <si>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</si>
  <si>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</si>
  <si>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</si>
  <si>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</si>
  <si>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</si>
  <si>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</si>
  <si>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</si>
  <si>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</si>
  <si>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</si>
  <si>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</si>
  <si>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</si>
  <si>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</si>
  <si>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</si>
  <si>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</si>
  <si>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</si>
  <si>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</si>
  <si>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</si>
  <si>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</si>
  <si>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</si>
  <si>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</si>
  <si>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</si>
  <si>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</si>
  <si>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</si>
  <si>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</si>
  <si>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</si>
  <si>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</si>
  <si>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</si>
  <si>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</si>
  <si>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</si>
  <si>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</si>
  <si>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</si>
  <si>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</si>
  <si>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</si>
  <si>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</si>
  <si>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</si>
  <si>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</si>
  <si>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</si>
  <si>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</si>
  <si>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</si>
  <si>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</si>
  <si>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</si>
  <si>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</si>
  <si>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</si>
  <si>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</si>
  <si>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</si>
  <si>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</si>
  <si>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</si>
  <si>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</si>
  <si>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</si>
  <si>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</si>
  <si>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</si>
  <si>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</si>
  <si>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</si>
  <si>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</si>
  <si>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</si>
  <si>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</si>
  <si>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</si>
  <si>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</si>
  <si>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</si>
  <si>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</si>
  <si>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</si>
  <si>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</si>
  <si>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</si>
  <si>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</si>
  <si>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</si>
  <si>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</si>
  <si>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</si>
  <si>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</si>
  <si>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</si>
  <si>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</si>
  <si>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</si>
  <si>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</si>
  <si>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</si>
  <si>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</si>
  <si>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</si>
  <si>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</si>
  <si>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</si>
  <si>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</si>
  <si>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</si>
  <si>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</si>
  <si>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</si>
  <si>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</si>
  <si>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</si>
  <si>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</si>
  <si>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</si>
  <si>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</si>
  <si>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</si>
  <si>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</si>
  <si>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</si>
  <si>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</si>
  <si>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</si>
  <si>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</si>
  <si>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</si>
  <si>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</si>
  <si>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</si>
  <si>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</si>
  <si>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</si>
  <si>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</si>
  <si>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</si>
  <si>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</si>
  <si>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</si>
  <si>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</si>
  <si>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</si>
  <si>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</si>
  <si>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</si>
  <si>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</si>
  <si>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</si>
  <si>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</si>
  <si>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</si>
  <si>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</si>
  <si>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</si>
  <si>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</si>
  <si>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</si>
  <si>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</si>
  <si>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</si>
  <si>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</si>
  <si>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</si>
  <si>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</si>
  <si>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</si>
  <si>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</si>
  <si>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</si>
  <si>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</si>
  <si>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</si>
  <si>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</si>
  <si>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</si>
  <si>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</si>
  <si>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</si>
  <si>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</si>
  <si>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</si>
  <si>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</si>
  <si>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</si>
  <si>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</si>
  <si>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</si>
  <si>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</si>
  <si>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</si>
  <si>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</si>
  <si>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</si>
  <si>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</si>
  <si>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</si>
  <si>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</si>
  <si>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</si>
  <si>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</si>
  <si>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</si>
  <si>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</si>
  <si>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</si>
  <si>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</si>
  <si>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</si>
  <si>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</si>
  <si>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</si>
  <si>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</si>
  <si>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</si>
  <si>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</si>
  <si>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</si>
  <si>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</si>
  <si>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</si>
  <si>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</si>
  <si>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</si>
  <si>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</si>
  <si>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</si>
  <si>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</si>
  <si>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</si>
  <si>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</si>
  <si>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</si>
  <si>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</si>
  <si>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</si>
  <si>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</si>
  <si>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</si>
  <si>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</si>
  <si>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</si>
  <si>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</si>
  <si>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</si>
  <si>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</si>
  <si>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</si>
  <si>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</si>
  <si>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</si>
  <si>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</si>
  <si>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</si>
  <si>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</si>
  <si>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</si>
  <si>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</si>
  <si>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</si>
  <si>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</si>
  <si>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</si>
  <si>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</si>
  <si>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</si>
  <si>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</si>
  <si>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</si>
  <si>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</si>
  <si>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</si>
  <si>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</si>
  <si>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</si>
  <si>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</si>
  <si>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</si>
  <si>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</si>
  <si>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</si>
  <si>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</si>
  <si>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</si>
  <si>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</si>
  <si>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</si>
  <si>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</si>
  <si>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</si>
  <si>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</si>
  <si>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</si>
  <si>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</si>
  <si>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</si>
  <si>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</si>
  <si>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</si>
  <si>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</si>
  <si>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</si>
  <si>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</si>
  <si>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</si>
  <si>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</si>
  <si>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</si>
  <si>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</si>
  <si>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</si>
  <si>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</si>
  <si>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</si>
  <si>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</si>
  <si>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</si>
  <si>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</si>
  <si>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</si>
  <si>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</si>
  <si>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</si>
  <si>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</si>
  <si>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</si>
  <si>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</si>
  <si>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</si>
  <si>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</si>
  <si>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</si>
  <si>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</si>
  <si>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</si>
  <si>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</si>
  <si>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</si>
  <si>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</si>
  <si>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</si>
  <si>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</si>
  <si>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</si>
  <si>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</si>
  <si>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</si>
  <si>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</si>
  <si>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</si>
  <si>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</si>
  <si>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</si>
  <si>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</si>
  <si>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</si>
  <si>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</si>
  <si>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</si>
  <si>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</si>
  <si>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</si>
  <si>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</si>
  <si>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</si>
  <si>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</si>
  <si>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</si>
  <si>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</si>
  <si>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</si>
  <si>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</si>
  <si>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</si>
  <si>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</si>
  <si>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</si>
  <si>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</si>
  <si>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</si>
  <si>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</si>
  <si>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</si>
  <si>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</si>
  <si>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</si>
  <si>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</si>
  <si>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</si>
  <si>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</si>
  <si>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</si>
  <si>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</si>
  <si>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</si>
  <si>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</si>
  <si>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</si>
  <si>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</si>
  <si>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</si>
  <si>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</si>
  <si>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</si>
  <si>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</si>
  <si>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</si>
  <si>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</si>
  <si>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</si>
  <si>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</si>
  <si>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</si>
  <si>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</si>
  <si>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</si>
  <si>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</si>
  <si>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</si>
  <si>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</si>
  <si>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</si>
  <si>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</si>
  <si>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</si>
  <si>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</si>
  <si>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</si>
  <si>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</si>
  <si>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</si>
  <si>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</si>
  <si>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</si>
  <si>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</si>
  <si>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</si>
  <si>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</si>
  <si>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</si>
  <si>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</si>
  <si>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</si>
  <si>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</si>
  <si>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</si>
  <si>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</si>
  <si>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</si>
  <si>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</si>
  <si>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</si>
  <si>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</si>
  <si>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</si>
  <si>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</si>
  <si>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</si>
  <si>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</si>
  <si>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</si>
  <si>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</si>
  <si>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</si>
  <si>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</si>
  <si>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</si>
  <si>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</si>
  <si>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</si>
  <si>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</si>
  <si>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</si>
  <si>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</si>
  <si>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</si>
  <si>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</si>
  <si>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</si>
  <si>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</si>
  <si>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</si>
  <si>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</si>
  <si>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</si>
  <si>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</si>
  <si>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</si>
  <si>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</si>
  <si>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</si>
  <si>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</si>
  <si>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</si>
  <si>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</si>
  <si>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</si>
  <si>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</si>
  <si>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</si>
  <si>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</si>
  <si>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</si>
  <si>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</si>
  <si>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</si>
  <si>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</si>
  <si>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</si>
  <si>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</si>
  <si>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</si>
  <si>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</si>
  <si>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</si>
  <si>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</si>
  <si>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</si>
  <si>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</si>
  <si>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</si>
  <si>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</si>
  <si>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</si>
  <si>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</si>
  <si>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</si>
  <si>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</si>
  <si>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</si>
  <si>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</si>
  <si>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</si>
  <si>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</si>
  <si>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</si>
  <si>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</si>
  <si>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</si>
  <si>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</si>
  <si>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</si>
  <si>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</si>
  <si>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</si>
  <si>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</si>
  <si>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</si>
  <si>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</si>
  <si>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</si>
  <si>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</si>
  <si>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</si>
  <si>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</si>
  <si>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</si>
  <si>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</si>
  <si>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</si>
  <si>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</si>
  <si>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</si>
  <si>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</si>
  <si>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</si>
  <si>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</si>
  <si>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</si>
  <si>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</si>
  <si>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</si>
  <si>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</si>
  <si>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</si>
  <si>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</si>
  <si>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</si>
  <si>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</si>
  <si>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</si>
  <si>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</si>
  <si>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</si>
  <si>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</si>
  <si>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</si>
  <si>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</si>
  <si>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</si>
  <si>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</si>
  <si>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</si>
  <si>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</si>
  <si>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</si>
  <si>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</si>
  <si>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</si>
  <si>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</si>
  <si>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</si>
  <si>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</si>
  <si>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</si>
  <si>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</si>
  <si>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</si>
  <si>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</si>
  <si>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</si>
  <si>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</si>
  <si>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</si>
  <si>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</si>
  <si>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</si>
  <si>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</si>
  <si>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</si>
  <si>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</si>
  <si>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</si>
  <si>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</si>
  <si>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</si>
  <si>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</si>
  <si>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</si>
  <si>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</si>
  <si>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</si>
  <si>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</si>
  <si>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</si>
  <si>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</si>
  <si>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</si>
  <si>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</si>
  <si>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</si>
  <si>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</si>
  <si>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</si>
  <si>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</si>
  <si>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</si>
  <si>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</si>
  <si>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</si>
  <si>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</si>
  <si>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</si>
  <si>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</si>
  <si>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</si>
  <si>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</si>
  <si>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</si>
  <si>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</si>
  <si>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</si>
  <si>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</si>
  <si>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</si>
  <si>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</si>
  <si>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</si>
  <si>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</si>
  <si>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</si>
  <si>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</si>
  <si>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</si>
  <si>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</si>
  <si>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</si>
  <si>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</si>
  <si>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</si>
  <si>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</si>
  <si>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</si>
  <si>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</si>
  <si>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</si>
  <si>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</si>
  <si>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</si>
  <si>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</si>
  <si>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</si>
  <si>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</si>
  <si>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</si>
  <si>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</si>
  <si>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</si>
  <si>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</si>
  <si>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</si>
  <si>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</si>
  <si>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</si>
  <si>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</si>
  <si>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</si>
  <si>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</si>
  <si>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</si>
  <si>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</si>
  <si>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</si>
  <si>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</si>
  <si>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</si>
  <si>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</si>
  <si>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</si>
  <si>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</si>
  <si>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</si>
  <si>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</si>
  <si>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</si>
  <si>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</si>
  <si>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</si>
  <si>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</si>
  <si>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</si>
  <si>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</si>
  <si>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</si>
  <si>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</si>
  <si>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</si>
  <si>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</si>
  <si>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</si>
  <si>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</si>
  <si>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</si>
  <si>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</si>
  <si>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</si>
  <si>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</si>
  <si>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</si>
  <si>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</si>
  <si>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</si>
  <si>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</si>
  <si>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</si>
  <si>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</si>
  <si>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</si>
  <si>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</si>
  <si>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</si>
  <si>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</si>
  <si>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</si>
  <si>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</si>
  <si>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</si>
  <si>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</si>
  <si>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</si>
  <si>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</si>
  <si>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</si>
  <si>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</si>
  <si>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</si>
  <si>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</si>
  <si>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</si>
  <si>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</si>
  <si>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</si>
  <si>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</si>
  <si>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</si>
  <si>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</si>
  <si>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</si>
  <si>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</si>
  <si>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</si>
  <si>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</si>
  <si>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</si>
  <si>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</si>
  <si>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</si>
  <si>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</si>
  <si>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</si>
  <si>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</si>
  <si>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</si>
  <si>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</si>
  <si>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</si>
  <si>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</si>
  <si>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</si>
  <si>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</si>
  <si>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</si>
  <si>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</si>
  <si>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</si>
  <si>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</si>
  <si>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</si>
  <si>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</si>
  <si>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</si>
  <si>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</si>
  <si>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</si>
  <si>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</si>
  <si>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</si>
  <si>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</si>
  <si>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</si>
  <si>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</si>
  <si>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</si>
  <si>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</si>
  <si>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</si>
  <si>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</si>
  <si>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</si>
  <si>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</si>
  <si>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</si>
  <si>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</si>
  <si>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</si>
  <si>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</si>
  <si>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</si>
  <si>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</si>
  <si>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</si>
  <si>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</si>
  <si>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</si>
  <si>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</si>
  <si>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</si>
  <si>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</si>
  <si>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</si>
  <si>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</si>
  <si>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</si>
  <si>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</si>
  <si>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</si>
  <si>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</si>
  <si>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</si>
  <si>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</si>
  <si>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</si>
  <si>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</si>
  <si>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</si>
  <si>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</si>
  <si>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</si>
  <si>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</si>
  <si>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</si>
  <si>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</si>
  <si>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</si>
  <si>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</si>
  <si>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</si>
  <si>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</si>
  <si>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</si>
  <si>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</si>
  <si>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</si>
  <si>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</si>
  <si>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</si>
  <si>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</si>
  <si>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</si>
  <si>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</si>
  <si>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</si>
  <si>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</si>
  <si>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</si>
  <si>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</si>
  <si>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</si>
  <si>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</si>
  <si>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</si>
  <si>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</si>
  <si>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</si>
  <si>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</si>
  <si>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</si>
  <si>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</si>
  <si>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</si>
  <si>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</si>
  <si>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</si>
  <si>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</si>
  <si>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</si>
  <si>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</si>
  <si>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</si>
  <si>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</si>
  <si>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</si>
  <si>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</si>
  <si>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</si>
  <si>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</si>
  <si>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</si>
  <si>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</si>
  <si>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</si>
  <si>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</si>
  <si>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</si>
  <si>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</si>
  <si>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</si>
  <si>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</si>
  <si>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</si>
  <si>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</si>
  <si>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</si>
  <si>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</si>
  <si>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</si>
  <si>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</si>
  <si>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</si>
  <si>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</si>
  <si>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</si>
  <si>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</si>
  <si>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</si>
  <si>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</si>
  <si>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</si>
  <si>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</si>
  <si>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</si>
  <si>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</si>
  <si>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</si>
  <si>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</si>
  <si>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</si>
  <si>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</si>
  <si>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</si>
  <si>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</si>
  <si>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</si>
  <si>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</si>
  <si>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</si>
  <si>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</si>
  <si>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</si>
  <si>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</si>
  <si>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</si>
  <si>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</si>
  <si>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</si>
  <si>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</si>
  <si>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</si>
  <si>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</si>
  <si>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</si>
  <si>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</si>
  <si>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</si>
  <si>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</si>
  <si>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</si>
  <si>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</si>
  <si>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</si>
  <si>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</si>
  <si>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</si>
  <si>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</si>
  <si>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</si>
  <si>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</si>
  <si>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</si>
  <si>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</si>
  <si>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</si>
  <si>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</si>
  <si>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</si>
  <si>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</si>
  <si>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</si>
  <si>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</si>
  <si>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</si>
  <si>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</si>
  <si>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</si>
  <si>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</si>
  <si>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</si>
  <si>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</si>
  <si>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</si>
  <si>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</si>
  <si>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</si>
  <si>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</si>
  <si>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</si>
  <si>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</si>
  <si>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</si>
  <si>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</si>
  <si>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</si>
  <si>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</si>
  <si>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</si>
  <si>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</si>
  <si>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</si>
  <si>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</si>
  <si>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</si>
  <si>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</si>
  <si>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</si>
  <si>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</si>
  <si>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</si>
  <si>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</si>
  <si>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</si>
  <si>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</si>
  <si>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</si>
  <si>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</si>
  <si>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</si>
  <si>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</si>
  <si>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</si>
  <si>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</si>
  <si>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</si>
  <si>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</si>
  <si>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</si>
  <si>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</si>
  <si>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</si>
  <si>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</si>
  <si>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</si>
  <si>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</si>
  <si>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</si>
  <si>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</si>
  <si>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</si>
  <si>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</si>
  <si>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</si>
  <si>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</si>
  <si>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</si>
  <si>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</si>
  <si>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</si>
  <si>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</si>
  <si>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</si>
  <si>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</si>
  <si>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</si>
  <si>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</si>
  <si>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</si>
  <si>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</si>
  <si>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</si>
  <si>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</si>
  <si>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</si>
  <si>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</si>
  <si>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</si>
  <si>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</si>
  <si>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</si>
  <si>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</si>
  <si>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</si>
  <si>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</si>
  <si>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</si>
  <si>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</si>
  <si>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</si>
  <si>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</si>
  <si>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</si>
  <si>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</si>
  <si>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</si>
  <si>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</si>
  <si>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</si>
  <si>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</si>
  <si>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</si>
  <si>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</si>
  <si>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</si>
  <si>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</si>
  <si>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</si>
  <si>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</si>
  <si>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</si>
  <si>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</si>
  <si>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</si>
  <si>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</si>
  <si>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</si>
  <si>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</si>
  <si>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</si>
  <si>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</si>
  <si>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</si>
  <si>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</si>
  <si>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</si>
  <si>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</si>
  <si>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</si>
  <si>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</si>
  <si>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</si>
  <si>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</si>
  <si>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</si>
  <si>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</si>
  <si>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</si>
  <si>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</si>
  <si>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</si>
  <si>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</si>
  <si>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</si>
  <si>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</si>
  <si>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</si>
  <si>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</si>
  <si>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</si>
  <si>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</si>
  <si>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</si>
  <si>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</si>
  <si>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</si>
  <si>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</si>
  <si>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</si>
  <si>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</si>
  <si>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</si>
  <si>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</si>
  <si>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</si>
  <si>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</si>
  <si>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</si>
  <si>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</si>
  <si>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</si>
  <si>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</si>
  <si>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</si>
  <si>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</si>
  <si>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</si>
  <si>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</si>
  <si>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</si>
  <si>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</si>
  <si>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</si>
  <si>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</si>
  <si>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</si>
  <si>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</si>
  <si>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</si>
  <si>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</si>
  <si>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</si>
  <si>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</si>
  <si>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</si>
  <si>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</si>
  <si>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</si>
  <si>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</si>
  <si>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</si>
  <si>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</si>
  <si>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</si>
  <si>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</si>
  <si>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</si>
  <si>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</si>
  <si>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</si>
  <si>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</si>
  <si>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</si>
  <si>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</si>
  <si>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</si>
  <si>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</si>
  <si>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</si>
  <si>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</si>
  <si>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</si>
  <si>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</si>
  <si>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</si>
  <si>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</si>
  <si>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</si>
  <si>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</si>
  <si>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</si>
  <si>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</si>
  <si>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</si>
  <si>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</si>
  <si>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</si>
  <si>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</si>
  <si>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</si>
  <si>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</si>
  <si>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</si>
  <si>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</si>
  <si>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</si>
  <si>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</si>
  <si>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</si>
  <si>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</si>
  <si>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</si>
  <si>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</si>
  <si>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</si>
  <si>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</si>
  <si>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</si>
  <si>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</si>
  <si>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</si>
  <si>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</si>
  <si>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</si>
  <si>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</si>
  <si>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</si>
  <si>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</si>
  <si>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</si>
  <si>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</si>
  <si>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</si>
  <si>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</si>
  <si>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</si>
  <si>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</si>
  <si>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</si>
  <si>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</si>
  <si>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</si>
  <si>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</si>
  <si>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</si>
  <si>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</si>
  <si>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</si>
  <si>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</si>
  <si>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</si>
  <si>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</si>
  <si>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</si>
  <si>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</si>
  <si>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</si>
  <si>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</si>
  <si>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</si>
  <si>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</si>
  <si>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</si>
  <si>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</si>
  <si>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</si>
  <si>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</si>
  <si>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</si>
  <si>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</si>
  <si>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</si>
  <si>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</si>
  <si>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</si>
  <si>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</si>
  <si>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</si>
  <si>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</si>
  <si>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</si>
  <si>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</si>
  <si>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</si>
  <si>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</si>
  <si>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</si>
  <si>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</si>
  <si>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</si>
  <si>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</si>
  <si>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</si>
  <si>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</si>
  <si>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</si>
  <si>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</si>
  <si>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</si>
  <si>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</si>
  <si>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</si>
  <si>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</si>
  <si>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</si>
  <si>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</si>
  <si>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</si>
  <si>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</si>
  <si>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</si>
  <si>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</si>
  <si>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</si>
  <si>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</si>
  <si>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</si>
  <si>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</si>
  <si>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</si>
  <si>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</si>
  <si>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</si>
  <si>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</si>
  <si>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</si>
  <si>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</si>
  <si>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</si>
  <si>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</si>
  <si>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</si>
  <si>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</si>
  <si>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</si>
  <si>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</si>
  <si>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</si>
  <si>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</si>
  <si>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</si>
  <si>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</si>
  <si>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</si>
  <si>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</si>
  <si>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</si>
  <si>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</si>
  <si>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</si>
  <si>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</si>
  <si>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</si>
  <si>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</si>
  <si>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</si>
  <si>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</si>
  <si>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</si>
  <si>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</si>
  <si>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</si>
  <si>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</si>
  <si>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</si>
  <si>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</si>
  <si>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</si>
  <si>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</si>
  <si>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</si>
  <si>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</si>
  <si>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</si>
  <si>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</si>
  <si>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</si>
  <si>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</si>
  <si>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</si>
  <si>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</si>
  <si>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</si>
  <si>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</si>
  <si>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</si>
  <si>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</si>
  <si>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</si>
  <si>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</si>
  <si>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</si>
  <si>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</si>
  <si>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</si>
  <si>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</si>
  <si>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</si>
  <si>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</si>
  <si>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</si>
  <si>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</si>
  <si>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</si>
  <si>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</si>
  <si>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</si>
  <si>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</si>
  <si>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</si>
  <si>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</si>
  <si>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</si>
  <si>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</si>
  <si>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</si>
  <si>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</si>
  <si>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</si>
  <si>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</si>
  <si>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</si>
  <si>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</si>
  <si>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</si>
  <si>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</si>
  <si>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</si>
  <si>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</si>
  <si>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</si>
  <si>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</si>
  <si>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</si>
  <si>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</si>
  <si>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</si>
  <si>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</si>
  <si>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</si>
  <si>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</si>
  <si>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</si>
  <si>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</si>
  <si>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</si>
  <si>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</si>
  <si>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</si>
  <si>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</si>
  <si>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</si>
  <si>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</si>
  <si>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</si>
  <si>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</si>
  <si>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</si>
  <si>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</si>
  <si>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</si>
  <si>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</si>
  <si>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</si>
  <si>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</si>
  <si>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</si>
  <si>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</si>
  <si>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</si>
  <si>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</si>
  <si>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</si>
  <si>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</si>
  <si>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</si>
  <si>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</si>
  <si>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</si>
  <si>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</si>
  <si>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</si>
  <si>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</si>
  <si>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</si>
  <si>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</si>
  <si>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</si>
  <si>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</si>
  <si>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</si>
  <si>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</si>
  <si>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</si>
  <si>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</si>
  <si>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</si>
  <si>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</si>
  <si>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</si>
  <si>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</si>
  <si>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</si>
  <si>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</si>
  <si>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</si>
  <si>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</si>
  <si>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</si>
  <si>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</si>
  <si>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</si>
  <si>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</si>
  <si>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</si>
  <si>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</si>
  <si>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</si>
  <si>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</si>
  <si>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</si>
  <si>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</si>
  <si>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</si>
  <si>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</si>
  <si>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</si>
  <si>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</si>
  <si>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</si>
  <si>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</si>
  <si>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</si>
  <si>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</si>
  <si>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</si>
  <si>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</si>
  <si>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</si>
  <si>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</si>
  <si>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</si>
  <si>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</si>
  <si>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</si>
  <si>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</si>
  <si>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</si>
  <si>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</si>
  <si>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</si>
  <si>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</si>
  <si>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</si>
  <si>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</si>
  <si>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</si>
  <si>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</si>
  <si>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</si>
  <si>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</si>
  <si>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</si>
  <si>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</si>
  <si>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</si>
  <si>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</si>
  <si>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</si>
  <si>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</si>
  <si>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</si>
  <si>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</si>
  <si>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</si>
  <si>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</si>
  <si>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</si>
  <si>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</si>
  <si>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</si>
  <si>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</si>
  <si>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</si>
  <si>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</si>
  <si>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</si>
  <si>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</si>
  <si>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</si>
  <si>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</si>
  <si>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</si>
  <si>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</si>
  <si>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</si>
  <si>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</si>
  <si>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</si>
  <si>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</si>
  <si>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</si>
  <si>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</si>
  <si>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</si>
  <si>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</si>
  <si>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</si>
  <si>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</si>
  <si>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</si>
  <si>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</si>
  <si>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</si>
  <si>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</si>
  <si>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</si>
  <si>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</si>
  <si>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</si>
  <si>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</si>
  <si>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</si>
  <si>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</si>
  <si>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</si>
  <si>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</si>
  <si>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</si>
  <si>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</si>
  <si>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</si>
  <si>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</si>
  <si>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</si>
  <si>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</si>
  <si>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</si>
  <si>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</si>
  <si>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</si>
  <si>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</si>
  <si>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</si>
  <si>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</si>
  <si>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</si>
  <si>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</si>
  <si>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</si>
  <si>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</si>
  <si>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</si>
  <si>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</si>
  <si>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</si>
  <si>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</si>
  <si>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</si>
  <si>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</si>
  <si>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</si>
  <si>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</si>
  <si>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</si>
  <si>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</si>
  <si>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</si>
  <si>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</si>
  <si>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</si>
  <si>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</si>
  <si>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</si>
  <si>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</si>
  <si>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</si>
  <si>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</si>
  <si>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</si>
  <si>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</si>
  <si>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</si>
  <si>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</si>
  <si>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</si>
  <si>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</si>
  <si>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</si>
  <si>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</si>
  <si>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</si>
  <si>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</si>
  <si>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</si>
  <si>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</si>
  <si>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</si>
  <si>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</si>
  <si>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</si>
  <si>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</si>
  <si>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</si>
  <si>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</si>
  <si>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</si>
  <si>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</si>
  <si>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</si>
  <si>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</si>
  <si>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</si>
  <si>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</si>
  <si>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</si>
  <si>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</si>
  <si>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</si>
  <si>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</si>
  <si>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</si>
  <si>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</si>
  <si>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</si>
  <si>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</si>
  <si>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</si>
  <si>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</si>
  <si>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</si>
  <si>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</si>
  <si>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</si>
  <si>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</si>
  <si>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</si>
  <si>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</si>
  <si>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</si>
  <si>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</si>
  <si>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</si>
  <si>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</si>
  <si>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</si>
  <si>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</si>
  <si>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</si>
  <si>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</si>
  <si>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</si>
  <si>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</si>
  <si>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</si>
  <si>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</si>
  <si>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</si>
  <si>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</si>
  <si>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</si>
  <si>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</si>
  <si>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</si>
  <si>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</si>
  <si>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</si>
  <si>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</si>
  <si>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</si>
  <si>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</si>
  <si>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</si>
  <si>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</si>
  <si>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</si>
  <si>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</si>
  <si>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</si>
  <si>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</si>
  <si>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</si>
  <si>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</si>
  <si>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</si>
  <si>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</si>
  <si>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</si>
  <si>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</si>
  <si>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</si>
  <si>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</si>
  <si>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</si>
  <si>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</si>
  <si>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</si>
  <si>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</si>
  <si>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</si>
  <si>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</si>
  <si>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</si>
  <si>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</si>
  <si>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</si>
  <si>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</si>
  <si>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</si>
  <si>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</si>
  <si>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</si>
  <si>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</si>
  <si>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</si>
  <si>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</si>
  <si>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</si>
  <si>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</si>
  <si>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</si>
  <si>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</si>
  <si>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</si>
  <si>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</si>
  <si>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</si>
  <si>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</si>
  <si>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</si>
  <si>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</si>
  <si>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</si>
  <si>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</si>
  <si>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</si>
  <si>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</si>
  <si>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</si>
  <si>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</si>
  <si>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</si>
  <si>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</si>
  <si>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</si>
  <si>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</si>
  <si>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</si>
  <si>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</si>
  <si>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</si>
  <si>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</si>
  <si>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</si>
  <si>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</si>
  <si>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</si>
  <si>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</si>
  <si>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</si>
  <si>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</si>
  <si>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</si>
  <si>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</si>
  <si>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</si>
  <si>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</si>
  <si>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</si>
  <si>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</si>
  <si>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</si>
  <si>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</si>
  <si>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</si>
  <si>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</si>
  <si>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</si>
  <si>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</si>
  <si>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</si>
  <si>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</si>
  <si>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</si>
  <si>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</si>
  <si>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</si>
  <si>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</si>
  <si>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</si>
  <si>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</si>
  <si>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</si>
  <si>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</si>
  <si>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</si>
  <si>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</si>
  <si>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</si>
  <si>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</si>
  <si>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</si>
  <si>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</si>
  <si>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</si>
  <si>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</si>
  <si>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</si>
  <si>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</si>
  <si>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</si>
  <si>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</si>
  <si>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</si>
  <si>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</si>
  <si>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</si>
  <si>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</si>
  <si>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</si>
  <si>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</si>
  <si>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</si>
  <si>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</si>
  <si>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</si>
  <si>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</si>
  <si>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</si>
  <si>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</si>
  <si>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</si>
  <si>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</si>
  <si>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</si>
  <si>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</si>
  <si>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</si>
  <si>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</si>
  <si>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</si>
  <si>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</si>
  <si>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</si>
  <si>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</si>
  <si>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</si>
  <si>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</si>
  <si>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</si>
  <si>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</si>
  <si>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</si>
  <si>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</si>
  <si>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</si>
  <si>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</si>
  <si>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</si>
  <si>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</si>
  <si>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</si>
  <si>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</si>
  <si>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</si>
  <si>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</si>
  <si>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</si>
  <si>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</si>
  <si>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</si>
  <si>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</si>
  <si>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</si>
  <si>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</si>
  <si>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</si>
  <si>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</si>
  <si>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</si>
  <si>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</si>
  <si>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</si>
  <si>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</si>
  <si>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</si>
  <si>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</si>
  <si>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</si>
  <si>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</si>
  <si>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</si>
  <si>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</si>
  <si>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</si>
  <si>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</si>
  <si>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</si>
  <si>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</si>
  <si>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</si>
  <si>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</si>
  <si>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</si>
  <si>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</si>
  <si>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</si>
  <si>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</si>
  <si>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</si>
  <si>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</si>
  <si>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</si>
  <si>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</si>
  <si>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</si>
  <si>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</si>
  <si>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</si>
  <si>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</si>
  <si>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</si>
  <si>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</si>
  <si>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</si>
  <si>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</si>
  <si>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</si>
  <si>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</si>
  <si>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</si>
  <si>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</si>
  <si>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</si>
  <si>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</si>
  <si>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</si>
  <si>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</si>
  <si>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</si>
  <si>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</si>
  <si>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</si>
  <si>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</si>
  <si>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</si>
  <si>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</si>
  <si>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</si>
  <si>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</si>
  <si>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</si>
  <si>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</si>
  <si>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</si>
  <si>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</si>
  <si>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</si>
  <si>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</si>
  <si>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</si>
  <si>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</si>
  <si>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</si>
  <si>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</si>
  <si>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</si>
  <si>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</si>
  <si>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</si>
  <si>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</si>
  <si>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</si>
  <si>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</si>
  <si>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</si>
  <si>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</si>
  <si>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</si>
  <si>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</si>
  <si>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</si>
  <si>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</si>
  <si>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</si>
  <si>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</si>
  <si>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</si>
  <si>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</si>
  <si>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</si>
  <si>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</si>
  <si>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</si>
  <si>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</si>
  <si>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</si>
  <si>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</si>
  <si>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</si>
  <si>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</si>
  <si>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</si>
  <si>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</si>
  <si>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</si>
  <si>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</si>
  <si>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</si>
  <si>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</si>
  <si>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</si>
  <si>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</si>
  <si>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</si>
  <si>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</si>
  <si>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</si>
  <si>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</si>
  <si>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</si>
  <si>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</si>
  <si>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</si>
  <si>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</si>
  <si>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</si>
  <si>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</si>
  <si>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</si>
  <si>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</si>
  <si>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</si>
  <si>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</si>
  <si>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</si>
  <si>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</si>
  <si>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</si>
  <si>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</si>
  <si>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</si>
  <si>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</si>
  <si>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</si>
  <si>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</si>
  <si>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</si>
  <si>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</si>
  <si>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</si>
  <si>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</si>
  <si>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</si>
  <si>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</si>
  <si>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</si>
  <si>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</si>
  <si>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</si>
  <si>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</si>
  <si>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</si>
  <si>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</si>
  <si>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</si>
  <si>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</si>
  <si>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</si>
  <si>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</si>
  <si>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</si>
  <si>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</si>
  <si>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</si>
  <si>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</si>
  <si>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</si>
  <si>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</si>
  <si>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</si>
  <si>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</si>
  <si>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</si>
  <si>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</si>
  <si>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</si>
  <si>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</si>
  <si>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</si>
  <si>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</si>
  <si>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</si>
  <si>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</si>
  <si>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</si>
  <si>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</si>
  <si>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</si>
  <si>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</si>
  <si>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</si>
  <si>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</si>
  <si>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</si>
  <si>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</si>
  <si>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</si>
  <si>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</si>
  <si>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</si>
  <si>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</si>
  <si>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</si>
  <si>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</si>
  <si>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</si>
  <si>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</si>
  <si>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</si>
  <si>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</si>
  <si>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</si>
  <si>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</si>
  <si>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</si>
  <si>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</si>
  <si>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</si>
  <si>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</si>
  <si>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</si>
  <si>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</si>
  <si>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</si>
  <si>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</si>
  <si>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</si>
  <si>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</si>
  <si>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</si>
  <si>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</si>
  <si>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</si>
  <si>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</si>
  <si>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</si>
  <si>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</si>
  <si>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</si>
  <si>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</si>
  <si>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</si>
  <si>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</si>
  <si>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</si>
  <si>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</si>
  <si>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</si>
  <si>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</si>
  <si>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</si>
  <si>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</si>
  <si>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</si>
  <si>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</si>
  <si>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</si>
  <si>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</si>
  <si>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</si>
  <si>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</si>
  <si>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</si>
  <si>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</si>
  <si>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</si>
  <si>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</si>
  <si>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</si>
  <si>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</si>
  <si>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</si>
  <si>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</si>
  <si>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</si>
  <si>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</si>
  <si>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</si>
  <si>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</si>
  <si>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</si>
  <si>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</si>
  <si>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</si>
  <si>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</si>
  <si>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</si>
  <si>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</si>
  <si>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</si>
  <si>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</si>
  <si>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</si>
  <si>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</si>
  <si>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</si>
  <si>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</si>
  <si>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</si>
  <si>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</si>
  <si>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</si>
  <si>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</si>
  <si>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</si>
  <si>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</si>
  <si>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</si>
  <si>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</si>
  <si>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</si>
  <si>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</si>
  <si>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</si>
  <si>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</si>
  <si>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</si>
  <si>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</si>
  <si>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</si>
  <si>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</si>
  <si>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</si>
  <si>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</si>
  <si>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</si>
  <si>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</si>
  <si>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</si>
  <si>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</si>
  <si>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</si>
  <si>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</si>
  <si>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</si>
  <si>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</si>
  <si>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</si>
  <si>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</si>
  <si>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</si>
  <si>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</si>
  <si>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</si>
  <si>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</si>
  <si>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</si>
  <si>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</si>
  <si>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</si>
  <si>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</si>
  <si>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</si>
  <si>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</si>
  <si>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</si>
  <si>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</si>
  <si>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</si>
  <si>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</si>
  <si>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</si>
  <si>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</si>
  <si>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</si>
  <si>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</si>
  <si>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</si>
  <si>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</si>
  <si>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</si>
  <si>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</si>
  <si>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</si>
  <si>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</si>
  <si>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</si>
  <si>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</si>
  <si>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</si>
  <si>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</si>
  <si>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</si>
  <si>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</si>
  <si>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</si>
  <si>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</si>
  <si>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</si>
  <si>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</si>
  <si>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</si>
  <si>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</si>
  <si>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</si>
  <si>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</si>
  <si>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</si>
  <si>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</si>
  <si>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</si>
  <si>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</si>
  <si>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</si>
  <si>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</si>
  <si>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</si>
  <si>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</si>
  <si>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</si>
  <si>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</si>
  <si>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</si>
  <si>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</si>
  <si>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</si>
  <si>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</si>
  <si>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</si>
  <si>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</si>
  <si>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</si>
  <si>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</si>
  <si>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</si>
  <si>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</si>
  <si>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</si>
  <si>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</si>
  <si>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</si>
  <si>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</si>
  <si>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</si>
  <si>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</si>
  <si>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</si>
  <si>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</si>
  <si>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</si>
  <si>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</si>
  <si>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</si>
  <si>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</si>
  <si>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</si>
  <si>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</si>
  <si>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</si>
  <si>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</si>
  <si>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</si>
  <si>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</si>
  <si>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</si>
  <si>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</si>
  <si>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</si>
  <si>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</si>
  <si>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</si>
  <si>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</si>
  <si>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</si>
  <si>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</si>
  <si>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</si>
  <si>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</si>
  <si>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</si>
  <si>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</si>
  <si>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</si>
  <si>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</si>
  <si>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</si>
  <si>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</si>
  <si>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</si>
  <si>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</si>
  <si>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</si>
  <si>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</si>
  <si>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</si>
  <si>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</si>
  <si>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</si>
  <si>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</si>
  <si>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</si>
  <si>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</si>
  <si>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</si>
  <si>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</si>
  <si>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</si>
  <si>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</si>
  <si>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</si>
  <si>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</si>
  <si>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</si>
  <si>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</si>
  <si>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</si>
  <si>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</si>
  <si>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</si>
  <si>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</si>
  <si>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</si>
  <si>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</si>
  <si>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</si>
  <si>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</si>
  <si>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</si>
  <si>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</si>
  <si>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</si>
  <si>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</si>
  <si>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</si>
  <si>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</si>
  <si>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</si>
  <si>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</si>
  <si>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</si>
  <si>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</si>
  <si>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</si>
  <si>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</si>
  <si>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</si>
  <si>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</si>
  <si>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</si>
  <si>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</si>
  <si>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</si>
  <si>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</si>
  <si>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</si>
  <si>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</si>
  <si>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</si>
  <si>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</si>
  <si>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</si>
  <si>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</si>
  <si>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</si>
  <si>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</si>
  <si>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</si>
  <si>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</si>
  <si>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</si>
  <si>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</si>
  <si>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</si>
  <si>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</si>
  <si>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</si>
  <si>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</si>
  <si>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</si>
  <si>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</si>
  <si>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</si>
  <si>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</si>
  <si>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</si>
  <si>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</si>
  <si>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</si>
  <si>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</si>
  <si>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</si>
  <si>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</si>
  <si>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</si>
  <si>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</si>
  <si>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</si>
  <si>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</si>
  <si>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</si>
  <si>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</si>
  <si>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</si>
  <si>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</si>
  <si>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</si>
  <si>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</si>
  <si>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</si>
  <si>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</si>
  <si>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</si>
  <si>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</si>
  <si>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</si>
  <si>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</si>
  <si>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</si>
  <si>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</si>
  <si>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</si>
  <si>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</si>
  <si>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</si>
  <si>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</si>
  <si>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</si>
  <si>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</si>
  <si>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</si>
  <si>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</si>
  <si>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</si>
  <si>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</si>
  <si>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</si>
  <si>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</si>
  <si>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</si>
  <si>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</si>
  <si>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</si>
  <si>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</si>
  <si>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</si>
  <si>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</si>
  <si>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</si>
  <si>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</si>
  <si>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</si>
  <si>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</si>
  <si>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</si>
  <si>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</si>
  <si>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</si>
  <si>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</si>
  <si>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</si>
  <si>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</si>
  <si>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</si>
  <si>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</si>
  <si>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</si>
  <si>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</si>
  <si>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</si>
  <si>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</si>
  <si>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</si>
  <si>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</si>
  <si>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</si>
  <si>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</si>
  <si>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</si>
  <si>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</si>
  <si>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</si>
  <si>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</si>
  <si>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</si>
  <si>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</si>
  <si>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</si>
  <si>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</si>
  <si>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</si>
  <si>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</si>
  <si>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</si>
  <si>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</si>
  <si>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</si>
  <si>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</si>
  <si>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</si>
  <si>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</si>
  <si>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</si>
  <si>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</si>
  <si>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</si>
  <si>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</si>
  <si>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</si>
  <si>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</si>
  <si>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</si>
  <si>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</si>
  <si>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</si>
  <si>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</si>
  <si>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</si>
  <si>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</si>
  <si>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</si>
  <si>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</si>
  <si>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</si>
  <si>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</si>
  <si>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</si>
  <si>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</si>
  <si>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</si>
  <si>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</si>
  <si>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</si>
  <si>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</si>
  <si>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</si>
  <si>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</si>
  <si>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</si>
  <si>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</si>
  <si>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</si>
  <si>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</si>
  <si>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</si>
  <si>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</si>
  <si>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</si>
  <si>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</si>
  <si>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</si>
  <si>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</si>
  <si>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</si>
  <si>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</si>
  <si>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</si>
  <si>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</si>
  <si>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</si>
  <si>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</si>
  <si>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</si>
  <si>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</si>
  <si>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</si>
  <si>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</si>
  <si>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</si>
  <si>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</si>
  <si>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</si>
  <si>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</si>
  <si>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</si>
  <si>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</si>
  <si>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</si>
  <si>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</si>
  <si>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</si>
  <si>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</si>
  <si>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</si>
  <si>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</si>
  <si>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</si>
  <si>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</si>
  <si>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</si>
  <si>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</si>
  <si>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</si>
  <si>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</si>
  <si>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</si>
  <si>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</si>
  <si>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</si>
  <si>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</si>
  <si>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</si>
  <si>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</si>
  <si>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</si>
  <si>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</si>
  <si>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</si>
  <si>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</si>
  <si>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</si>
  <si>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</si>
  <si>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</si>
  <si>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</si>
  <si>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</si>
  <si>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</si>
  <si>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</si>
  <si>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</si>
  <si>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</si>
  <si>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</si>
  <si>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</si>
  <si>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</si>
  <si>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</si>
  <si>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</si>
  <si>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</si>
  <si>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</si>
  <si>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</si>
  <si>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</si>
  <si>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</si>
  <si>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</si>
  <si>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</si>
  <si>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</si>
  <si>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</si>
  <si>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</si>
  <si>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</si>
  <si>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</si>
  <si>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</si>
  <si>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</si>
  <si>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</si>
  <si>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</si>
  <si>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</si>
  <si>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</si>
  <si>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</si>
  <si>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</si>
  <si>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</si>
  <si>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</si>
  <si>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</si>
  <si>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</si>
  <si>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</si>
  <si>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</si>
  <si>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</si>
  <si>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</si>
  <si>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</si>
  <si>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</si>
  <si>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</si>
  <si>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</si>
  <si>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</si>
  <si>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</si>
  <si>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</si>
  <si>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</si>
  <si>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</si>
  <si>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</si>
  <si>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</si>
  <si>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</si>
  <si>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</si>
  <si>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</si>
  <si>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</si>
  <si>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</si>
  <si>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</si>
  <si>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</si>
  <si>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</si>
  <si>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</si>
  <si>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</si>
  <si>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</si>
  <si>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</si>
  <si>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</si>
  <si>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</si>
  <si>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</si>
  <si>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</si>
  <si>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</si>
  <si>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</si>
  <si>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</si>
  <si>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</si>
  <si>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</si>
  <si>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</si>
  <si>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</si>
  <si>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</si>
  <si>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</si>
  <si>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</si>
  <si>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</si>
  <si>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</si>
  <si>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</si>
  <si>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</si>
  <si>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</si>
  <si>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</si>
  <si>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</si>
  <si>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</si>
  <si>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</si>
  <si>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</si>
  <si>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</si>
  <si>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</si>
  <si>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</si>
  <si>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</si>
  <si>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</si>
  <si>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</si>
  <si>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</si>
  <si>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</si>
  <si>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</si>
  <si>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</si>
  <si>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</si>
  <si>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</si>
  <si>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</si>
  <si>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</si>
  <si>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</si>
  <si>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</si>
  <si>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</si>
  <si>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</si>
  <si>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</si>
  <si>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</si>
  <si>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</si>
  <si>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</si>
  <si>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</si>
  <si>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</si>
  <si>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</si>
  <si>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</si>
  <si>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</si>
  <si>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</si>
  <si>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</si>
  <si>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</si>
  <si>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</si>
  <si>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</si>
  <si>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</si>
  <si>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</si>
  <si>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</si>
  <si>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</si>
  <si>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</si>
  <si>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</si>
  <si>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</si>
  <si>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</si>
  <si>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</si>
  <si>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</si>
  <si>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</si>
  <si>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</si>
  <si>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</si>
  <si>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</si>
  <si>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</si>
  <si>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</si>
  <si>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</si>
  <si>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</si>
  <si>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</si>
  <si>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</si>
  <si>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</si>
  <si>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</si>
  <si>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</si>
  <si>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</si>
  <si>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</si>
  <si>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</si>
  <si>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</si>
  <si>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</si>
  <si>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</si>
  <si>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</si>
  <si>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</si>
  <si>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</si>
  <si>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</si>
  <si>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</si>
  <si>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</si>
  <si>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</si>
  <si>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</si>
  <si>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</si>
  <si>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</si>
  <si>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</si>
  <si>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</si>
  <si>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</si>
  <si>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</si>
  <si>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</si>
  <si>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</si>
  <si>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</si>
  <si>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</si>
  <si>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</si>
  <si>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</si>
  <si>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</si>
  <si>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</si>
  <si>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</si>
  <si>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</si>
  <si>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</si>
  <si>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</si>
  <si>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</si>
  <si>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</si>
  <si>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</si>
  <si>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</si>
  <si>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</si>
  <si>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</si>
  <si>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</si>
  <si>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</si>
  <si>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</si>
  <si>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</si>
  <si>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</si>
  <si>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</si>
  <si>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</si>
  <si>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</si>
  <si>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</si>
  <si>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</si>
  <si>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</si>
  <si>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</si>
  <si>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</si>
  <si>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</si>
  <si>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</si>
  <si>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</si>
  <si>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</si>
  <si>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</si>
  <si>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</si>
  <si>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</si>
  <si>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</si>
  <si>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</si>
  <si>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</si>
  <si>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</si>
  <si>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</si>
  <si>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</si>
  <si>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</si>
  <si>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</si>
  <si>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</si>
  <si>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</si>
  <si>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</si>
  <si>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</si>
  <si>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</si>
  <si>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</si>
  <si>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</si>
  <si>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</si>
  <si>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</si>
  <si>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</si>
  <si>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</si>
  <si>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</si>
  <si>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</si>
  <si>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</si>
  <si>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</si>
  <si>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</si>
  <si>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</si>
  <si>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</si>
  <si>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</si>
  <si>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</si>
  <si>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</si>
  <si>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</si>
  <si>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</si>
  <si>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</si>
  <si>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</si>
  <si>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</si>
  <si>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</si>
  <si>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</si>
  <si>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</si>
  <si>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</si>
  <si>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</si>
  <si>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</si>
  <si>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</si>
  <si>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</si>
  <si>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</si>
  <si>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</si>
  <si>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</si>
  <si>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</si>
  <si>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</si>
  <si>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</si>
  <si>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</si>
  <si>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</si>
  <si>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</si>
  <si>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</si>
  <si>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</si>
  <si>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</si>
  <si>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</si>
  <si>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</si>
  <si>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</si>
  <si>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</si>
  <si>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</si>
  <si>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</si>
  <si>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</si>
  <si>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</si>
  <si>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</si>
  <si>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</si>
  <si>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</si>
  <si>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</si>
  <si>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</si>
  <si>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</si>
  <si>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</si>
  <si>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</si>
  <si>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</si>
  <si>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</si>
  <si>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</si>
  <si>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</si>
  <si>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</si>
  <si>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</si>
  <si>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</si>
  <si>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</si>
  <si>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</si>
  <si>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</si>
  <si>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</si>
  <si>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</si>
  <si>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</si>
  <si>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</si>
  <si>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</si>
  <si>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</si>
  <si>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</si>
  <si>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</si>
  <si>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</si>
  <si>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</si>
  <si>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</si>
  <si>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</si>
  <si>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</si>
  <si>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</si>
  <si>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</si>
  <si>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</si>
  <si>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</si>
  <si>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</si>
  <si>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</si>
  <si>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</si>
  <si>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</si>
  <si>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</si>
  <si>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</si>
  <si>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</si>
  <si>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</si>
  <si>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</si>
  <si>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</si>
  <si>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</si>
  <si>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</si>
  <si>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</si>
  <si>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</si>
  <si>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</si>
  <si>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</si>
  <si>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</si>
  <si>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</si>
  <si>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</si>
  <si>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</si>
  <si>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</si>
  <si>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</si>
  <si>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</si>
  <si>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</si>
  <si>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</si>
  <si>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</si>
  <si>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</si>
  <si>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</si>
  <si>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</si>
  <si>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</si>
  <si>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</si>
  <si>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</si>
  <si>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</si>
  <si>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</si>
  <si>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</si>
  <si>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</si>
  <si>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</si>
  <si>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</si>
  <si>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</si>
  <si>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</si>
  <si>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</si>
  <si>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</si>
  <si>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</si>
  <si>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</si>
  <si>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</si>
  <si>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</si>
  <si>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</si>
  <si>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</si>
  <si>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</si>
  <si>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</si>
  <si>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</si>
  <si>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</si>
  <si>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</si>
  <si>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</si>
  <si>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</si>
  <si>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</si>
  <si>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</si>
  <si>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</si>
  <si>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</si>
  <si>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</si>
  <si>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</si>
  <si>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</si>
  <si>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</si>
  <si>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</si>
  <si>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</si>
  <si>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</si>
  <si>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</si>
  <si>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</si>
  <si>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</si>
  <si>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</si>
  <si>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</si>
  <si>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</si>
  <si>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</si>
  <si>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</si>
  <si>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</si>
  <si>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</si>
  <si>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</si>
  <si>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</si>
  <si>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</si>
  <si>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</si>
  <si>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</si>
  <si>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</si>
  <si>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</si>
  <si>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</si>
  <si>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</si>
  <si>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</si>
  <si>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</si>
  <si>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</si>
  <si>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</si>
  <si>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</si>
  <si>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</si>
  <si>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</si>
  <si>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</si>
  <si>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</si>
  <si>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</si>
  <si>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</si>
  <si>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</si>
  <si>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</si>
  <si>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</si>
  <si>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</si>
  <si>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</si>
  <si>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</si>
  <si>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</si>
  <si>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</si>
  <si>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</si>
  <si>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</si>
  <si>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</si>
  <si>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</si>
  <si>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</si>
  <si>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</si>
  <si>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</si>
  <si>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</si>
  <si>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</si>
  <si>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</si>
  <si>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</si>
  <si>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</si>
  <si>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</si>
  <si>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</si>
  <si>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</si>
  <si>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</si>
  <si>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</si>
  <si>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</si>
  <si>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</si>
  <si>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</si>
  <si>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</si>
  <si>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</si>
  <si>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</si>
  <si>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</si>
  <si>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</si>
  <si>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</si>
  <si>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</si>
  <si>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</si>
  <si>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</si>
  <si>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</si>
  <si>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</si>
  <si>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</si>
  <si>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</si>
  <si>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</si>
  <si>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</si>
  <si>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</si>
  <si>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</si>
  <si>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</si>
  <si>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</si>
  <si>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</si>
  <si>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</si>
  <si>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</si>
  <si>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</si>
  <si>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</si>
  <si>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</si>
  <si>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</si>
  <si>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</si>
  <si>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</si>
  <si>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</si>
  <si>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</si>
  <si>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</si>
  <si>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</si>
  <si>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</si>
  <si>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</si>
  <si>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</si>
  <si>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</si>
  <si>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</si>
  <si>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</si>
  <si>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</si>
  <si>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</si>
  <si>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</si>
  <si>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</si>
  <si>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</si>
  <si>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</si>
  <si>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</si>
  <si>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</si>
  <si>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</si>
  <si>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</si>
  <si>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</si>
  <si>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</si>
  <si>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</si>
  <si>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</si>
  <si>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</si>
  <si>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</si>
  <si>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</si>
  <si>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</si>
  <si>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</si>
  <si>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</si>
  <si>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</si>
  <si>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</si>
  <si>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</si>
  <si>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</si>
  <si>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</si>
  <si>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</si>
  <si>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</si>
  <si>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</si>
  <si>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</si>
  <si>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</si>
  <si>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</si>
  <si>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</si>
  <si>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</si>
  <si>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</si>
  <si>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</si>
  <si>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</si>
  <si>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</si>
  <si>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</si>
  <si>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</si>
  <si>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</si>
  <si>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</si>
  <si>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</si>
  <si>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</si>
  <si>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</si>
  <si>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</si>
  <si>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</si>
  <si>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</si>
  <si>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</si>
  <si>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</si>
  <si>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</si>
  <si>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</si>
  <si>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</si>
  <si>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</si>
  <si>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</si>
  <si>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</si>
  <si>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</si>
  <si>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</si>
  <si>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</si>
  <si>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</si>
  <si>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</si>
  <si>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</si>
  <si>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</si>
  <si>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</si>
  <si>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</si>
  <si>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</si>
  <si>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</si>
  <si>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</si>
  <si>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</si>
  <si>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</si>
  <si>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</si>
  <si>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</si>
  <si>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</si>
  <si>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</si>
  <si>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</si>
  <si>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</si>
  <si>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</si>
  <si>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</si>
  <si>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</si>
  <si>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</si>
  <si>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</si>
  <si>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</si>
  <si>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</si>
  <si>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</si>
  <si>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</si>
  <si>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</si>
  <si>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</si>
  <si>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</si>
  <si>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</si>
  <si>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</si>
  <si>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</si>
  <si>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</si>
  <si>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</si>
  <si>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</si>
  <si>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</si>
  <si>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</si>
  <si>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</si>
  <si>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</si>
  <si>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</si>
  <si>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</si>
  <si>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</si>
  <si>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</si>
  <si>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</si>
  <si>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</si>
  <si>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</si>
  <si>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</si>
  <si>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</si>
  <si>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</si>
  <si>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</si>
  <si>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</si>
  <si>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</si>
  <si>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</si>
  <si>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</si>
  <si>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</si>
  <si>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</si>
  <si>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</si>
  <si>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</si>
  <si>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</si>
  <si>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</si>
  <si>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</si>
  <si>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</si>
  <si>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</si>
  <si>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</si>
  <si>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</si>
  <si>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</si>
  <si>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</si>
  <si>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</si>
  <si>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</si>
  <si>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</si>
  <si>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</si>
  <si>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</si>
  <si>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</si>
  <si>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</si>
  <si>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</si>
  <si>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</si>
  <si>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</si>
  <si>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</si>
  <si>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</si>
  <si>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</si>
  <si>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</si>
  <si>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</si>
  <si>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</si>
  <si>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</si>
  <si>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</si>
  <si>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</si>
  <si>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</si>
  <si>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</si>
  <si>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</si>
  <si>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</si>
  <si>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</si>
  <si>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</si>
  <si>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</si>
  <si>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</si>
  <si>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</si>
  <si>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</si>
  <si>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</si>
  <si>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</si>
  <si>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</si>
  <si>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</si>
  <si>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</si>
  <si>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</si>
  <si>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</si>
  <si>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</si>
  <si>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</si>
  <si>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</si>
  <si>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</si>
  <si>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</si>
  <si>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</si>
  <si>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</si>
  <si>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</si>
  <si>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</si>
  <si>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</si>
  <si>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</si>
  <si>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</si>
  <si>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</si>
  <si>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</si>
  <si>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</si>
  <si>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</si>
  <si>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</si>
  <si>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</si>
  <si>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</si>
  <si>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</si>
  <si>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</si>
  <si>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</si>
  <si>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</si>
  <si>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</si>
  <si>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</si>
  <si>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</si>
  <si>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</si>
  <si>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</si>
  <si>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</si>
  <si>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</si>
  <si>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</si>
  <si>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</si>
  <si>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</si>
  <si>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</si>
  <si>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</si>
  <si>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</si>
  <si>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</si>
  <si>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</si>
  <si>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</si>
  <si>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</si>
  <si>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</si>
  <si>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</si>
  <si>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</si>
  <si>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</si>
  <si>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</si>
  <si>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</si>
  <si>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</si>
  <si>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</si>
  <si>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</si>
  <si>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</si>
  <si>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</si>
  <si>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</si>
  <si>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</si>
  <si>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</si>
  <si>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</si>
  <si>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</si>
  <si>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</si>
  <si>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</si>
  <si>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</si>
  <si>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</si>
  <si>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</si>
  <si>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</si>
  <si>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</si>
  <si>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</si>
  <si>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</si>
  <si>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</si>
  <si>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</si>
  <si>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</si>
  <si>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</si>
  <si>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</si>
  <si>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</si>
  <si>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</si>
  <si>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</si>
  <si>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</si>
  <si>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</si>
  <si>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</si>
  <si>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</si>
  <si>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</si>
  <si>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</si>
  <si>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</si>
  <si>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</si>
  <si>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</si>
  <si>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</si>
  <si>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</si>
  <si>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</si>
  <si>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</si>
  <si>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</si>
  <si>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</si>
  <si>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</si>
  <si>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</si>
  <si>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</si>
  <si>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</si>
  <si>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</si>
  <si>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</si>
  <si>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</si>
  <si>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</si>
  <si>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</si>
  <si>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</si>
  <si>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</si>
  <si>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</si>
  <si>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</si>
  <si>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</si>
  <si>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</si>
  <si>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</si>
  <si>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</si>
  <si>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</si>
  <si>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</si>
  <si>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</si>
  <si>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</si>
  <si>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</si>
  <si>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</si>
  <si>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</si>
  <si>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</si>
  <si>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</si>
  <si>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</si>
  <si>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</si>
  <si>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</si>
  <si>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</si>
  <si>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</si>
  <si>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</si>
  <si>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</si>
  <si>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</si>
  <si>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</si>
  <si>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</si>
  <si>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</si>
  <si>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</si>
  <si>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</si>
  <si>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</si>
  <si>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</si>
  <si>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</si>
  <si>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</si>
  <si>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</si>
  <si>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</si>
  <si>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</si>
  <si>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</si>
  <si>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</si>
  <si>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</si>
  <si>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</si>
  <si>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</si>
  <si>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</si>
  <si>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</si>
  <si>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</si>
  <si>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</si>
  <si>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</si>
  <si>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</si>
  <si>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</si>
  <si>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</si>
  <si>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</si>
  <si>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</si>
  <si>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</si>
  <si>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</si>
  <si>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</si>
  <si>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</si>
  <si>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</si>
  <si>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</si>
  <si>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</si>
  <si>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</si>
  <si>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</si>
  <si>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</si>
  <si>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</si>
  <si>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</si>
  <si>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</si>
  <si>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</si>
  <si>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</si>
  <si>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</si>
  <si>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</si>
  <si>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</si>
  <si>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</si>
  <si>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</si>
  <si>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</si>
  <si>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</si>
  <si>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</si>
  <si>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</si>
  <si>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</si>
  <si>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</si>
  <si>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</si>
  <si>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</si>
  <si>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</si>
  <si>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</si>
  <si>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</si>
  <si>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</si>
  <si>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</si>
  <si>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</si>
  <si>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</si>
  <si>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</si>
  <si>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</si>
  <si>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</si>
  <si>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</si>
  <si>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</si>
  <si>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</si>
  <si>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</si>
  <si>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</si>
  <si>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</si>
  <si>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</si>
  <si>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</si>
  <si>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</si>
  <si>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</si>
  <si>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</si>
  <si>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</si>
  <si>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</si>
  <si>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</si>
  <si>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</si>
  <si>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</si>
  <si>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</si>
  <si>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</si>
  <si>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</si>
  <si>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</si>
  <si>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</si>
  <si>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</si>
  <si>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</si>
  <si>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</si>
  <si>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</si>
  <si>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</si>
  <si>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</si>
  <si>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</si>
  <si>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</si>
  <si>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</si>
  <si>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</si>
  <si>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</si>
  <si>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</si>
  <si>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</si>
  <si>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</si>
  <si>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</si>
  <si>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</si>
  <si>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</si>
  <si>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</si>
  <si>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</si>
  <si>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</si>
  <si>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</si>
  <si>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</si>
  <si>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</si>
  <si>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</si>
  <si>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</si>
  <si>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</si>
  <si>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</si>
  <si>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</si>
  <si>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</si>
  <si>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</si>
  <si>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</si>
  <si>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</si>
  <si>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</si>
  <si>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</si>
  <si>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</si>
  <si>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</si>
  <si>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</si>
  <si>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</si>
  <si>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</si>
  <si>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</si>
  <si>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</si>
  <si>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</si>
  <si>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</si>
  <si>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</si>
  <si>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</si>
  <si>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</si>
  <si>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</si>
  <si>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</si>
  <si>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</si>
  <si>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</si>
  <si>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</si>
  <si>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</si>
  <si>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</si>
  <si>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</si>
  <si>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</si>
  <si>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</si>
  <si>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</si>
  <si>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</si>
  <si>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</si>
  <si>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</si>
  <si>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</si>
  <si>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</si>
  <si>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</si>
  <si>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</si>
  <si>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</si>
  <si>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</si>
  <si>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</si>
  <si>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</si>
  <si>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</si>
  <si>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</si>
  <si>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</si>
  <si>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</si>
  <si>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</si>
  <si>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</si>
  <si>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</si>
  <si>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</si>
  <si>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</si>
  <si>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</si>
  <si>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</si>
  <si>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</si>
  <si>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</si>
  <si>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</si>
  <si>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</si>
  <si>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</si>
  <si>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</si>
  <si>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</si>
  <si>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</si>
  <si>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</si>
  <si>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</si>
  <si>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</si>
  <si>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</si>
  <si>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</si>
  <si>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</si>
  <si>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</si>
  <si>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</si>
  <si>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</si>
  <si>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</si>
  <si>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</si>
  <si>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</si>
  <si>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</si>
  <si>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</si>
  <si>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</si>
  <si>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</si>
  <si>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</si>
  <si>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</si>
  <si>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</si>
  <si>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</si>
  <si>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</si>
  <si>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</si>
  <si>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</si>
  <si>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</si>
  <si>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</si>
  <si>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</si>
  <si>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</si>
  <si>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</si>
  <si>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</si>
  <si>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</si>
  <si>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</si>
  <si>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</si>
  <si>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</si>
  <si>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</si>
  <si>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</si>
  <si>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</si>
  <si>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</si>
  <si>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</si>
  <si>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</si>
  <si>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</si>
  <si>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</si>
  <si>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</si>
  <si>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</si>
  <si>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</si>
  <si>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</si>
  <si>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</si>
  <si>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</si>
  <si>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</si>
  <si>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</si>
  <si>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</si>
  <si>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</si>
  <si>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</si>
  <si>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</si>
  <si>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</si>
  <si>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</si>
  <si>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</si>
  <si>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</si>
  <si>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</si>
  <si>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</si>
  <si>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</si>
  <si>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</si>
  <si>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</si>
  <si>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</si>
  <si>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</si>
  <si>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</si>
  <si>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</si>
  <si>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</si>
  <si>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</si>
  <si>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</si>
  <si>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</si>
  <si>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</si>
  <si>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</si>
  <si>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</si>
  <si>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</si>
  <si>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</si>
  <si>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</si>
  <si>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</si>
  <si>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</si>
  <si>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</si>
  <si>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</si>
  <si>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</si>
  <si>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</si>
  <si>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</si>
  <si>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</si>
  <si>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</si>
  <si>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</si>
  <si>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</si>
  <si>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</si>
  <si>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</si>
  <si>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</si>
  <si>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</si>
  <si>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</si>
  <si>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</si>
  <si>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</si>
  <si>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</si>
  <si>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</si>
  <si>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</si>
  <si>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</si>
  <si>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</si>
  <si>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</si>
  <si>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</si>
  <si>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</si>
  <si>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</si>
  <si>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</si>
  <si>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</si>
  <si>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</si>
  <si>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</si>
  <si>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</si>
  <si>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</si>
  <si>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</si>
  <si>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</si>
  <si>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</si>
  <si>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</si>
  <si>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</si>
  <si>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</si>
  <si>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</si>
  <si>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</si>
  <si>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</si>
  <si>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</si>
  <si>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</si>
  <si>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</si>
  <si>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</si>
  <si>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</si>
  <si>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</si>
  <si>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</si>
  <si>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</si>
  <si>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</si>
  <si>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</si>
  <si>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</si>
  <si>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</si>
  <si>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</si>
  <si>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</si>
  <si>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</si>
  <si>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</si>
  <si>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</si>
  <si>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</si>
  <si>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</si>
  <si>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</si>
  <si>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</si>
  <si>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</si>
  <si>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</si>
  <si>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</si>
  <si>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</si>
  <si>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</si>
  <si>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</si>
  <si>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</si>
  <si>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</si>
  <si>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</si>
  <si>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</si>
  <si>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</si>
  <si>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</si>
  <si>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</si>
  <si>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</si>
  <si>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</si>
  <si>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</si>
  <si>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</si>
  <si>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</si>
  <si>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</si>
  <si>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</si>
  <si>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</si>
  <si>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</si>
  <si>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</si>
  <si>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</si>
  <si>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</si>
  <si>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</si>
  <si>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</si>
  <si>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</si>
  <si>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</si>
  <si>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</si>
  <si>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</si>
  <si>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</si>
  <si>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</si>
  <si>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</si>
  <si>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</si>
  <si>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</si>
  <si>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</si>
  <si>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</si>
  <si>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</si>
  <si>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</si>
  <si>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</si>
  <si>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</si>
  <si>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</si>
  <si>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</si>
  <si>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</si>
  <si>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</si>
  <si>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</si>
  <si>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</si>
  <si>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</si>
  <si>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</si>
  <si>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</si>
  <si>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</si>
  <si>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</si>
  <si>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</si>
  <si>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</si>
  <si>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</si>
  <si>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</si>
  <si>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</si>
  <si>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</si>
  <si>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</si>
  <si>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</si>
  <si>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</si>
  <si>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</si>
  <si>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</si>
  <si>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</si>
  <si>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</si>
  <si>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</si>
  <si>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</si>
  <si>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</si>
  <si>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</si>
  <si>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</si>
  <si>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</si>
  <si>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</si>
  <si>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</si>
  <si>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</si>
  <si>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</si>
  <si>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</si>
  <si>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</si>
  <si>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</si>
  <si>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</si>
  <si>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</si>
  <si>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</si>
  <si>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</si>
  <si>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</si>
  <si>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</si>
  <si>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</si>
  <si>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</si>
  <si>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</si>
  <si>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</si>
  <si>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</si>
  <si>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</si>
  <si>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</si>
  <si>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</si>
  <si>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</si>
  <si>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</si>
  <si>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</si>
  <si>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</si>
  <si>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</si>
  <si>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</si>
  <si>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</si>
  <si>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</si>
  <si>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</si>
  <si>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</si>
  <si>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</si>
  <si>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</si>
  <si>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</si>
  <si>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</si>
  <si>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</si>
  <si>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</si>
  <si>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</si>
  <si>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</si>
  <si>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</si>
  <si>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</si>
  <si>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</si>
  <si>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</si>
  <si>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</si>
  <si>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</si>
  <si>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</si>
  <si>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</si>
  <si>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</si>
  <si>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</si>
  <si>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</si>
  <si>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</si>
  <si>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</si>
  <si>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</si>
  <si>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</si>
  <si>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</si>
  <si>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</si>
  <si>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</si>
  <si>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</si>
  <si>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</si>
  <si>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</si>
  <si>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</si>
  <si>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</si>
  <si>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</si>
  <si>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</si>
  <si>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</si>
  <si>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</si>
  <si>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</si>
  <si>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</si>
  <si>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</si>
  <si>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</si>
  <si>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</si>
  <si>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</si>
  <si>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</si>
  <si>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</si>
  <si>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</si>
  <si>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</si>
  <si>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</si>
  <si>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</si>
  <si>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</si>
  <si>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</si>
  <si>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</si>
  <si>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</si>
  <si>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</si>
  <si>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</si>
  <si>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</si>
  <si>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</si>
  <si>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</si>
  <si>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</si>
  <si>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</si>
  <si>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</si>
  <si>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</si>
  <si>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</si>
  <si>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</si>
  <si>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</si>
  <si>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</si>
  <si>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</si>
  <si>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</si>
  <si>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</si>
  <si>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</si>
  <si>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</si>
  <si>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</si>
  <si>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</si>
  <si>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</si>
  <si>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</si>
  <si>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</si>
  <si>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</si>
  <si>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</si>
  <si>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</si>
  <si>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</si>
  <si>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</si>
  <si>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</si>
  <si>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</si>
  <si>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</si>
  <si>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</si>
  <si>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</si>
  <si>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</si>
  <si>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</si>
  <si>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</si>
  <si>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</si>
  <si>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</si>
  <si>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</si>
  <si>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</si>
  <si>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</si>
  <si>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</si>
  <si>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</si>
  <si>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</si>
  <si>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</si>
  <si>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</si>
  <si>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</si>
  <si>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</si>
  <si>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</si>
  <si>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</si>
  <si>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</si>
  <si>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</si>
  <si>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</si>
  <si>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</si>
  <si>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</si>
  <si>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</si>
  <si>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</si>
  <si>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</si>
  <si>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</si>
  <si>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</si>
  <si>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</si>
  <si>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</si>
  <si>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</si>
  <si>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</si>
  <si>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</si>
  <si>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</si>
  <si>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</si>
  <si>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</si>
  <si>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</si>
  <si>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</si>
  <si>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</si>
  <si>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</si>
  <si>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</si>
  <si>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</si>
  <si>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</si>
  <si>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</si>
  <si>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</si>
  <si>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</si>
  <si>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</si>
  <si>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</si>
  <si>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</si>
  <si>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</si>
  <si>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</si>
  <si>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</si>
  <si>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</si>
  <si>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</si>
  <si>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</si>
  <si>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</si>
  <si>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</si>
  <si>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</si>
  <si>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</si>
  <si>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</si>
  <si>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</si>
  <si>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</si>
  <si>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</si>
  <si>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</si>
  <si>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</si>
  <si>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</si>
  <si>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</si>
  <si>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</si>
  <si>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</si>
  <si>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</si>
  <si>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</si>
  <si>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</si>
  <si>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</si>
  <si>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</si>
  <si>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</si>
  <si>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</si>
  <si>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</si>
  <si>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</si>
  <si>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</si>
  <si>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</si>
  <si>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</si>
  <si>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</si>
  <si>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</si>
  <si>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</si>
  <si>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</si>
  <si>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</si>
  <si>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</si>
  <si>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</si>
  <si>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</si>
  <si>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</si>
  <si>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</si>
  <si>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</si>
  <si>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</si>
  <si>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</si>
  <si>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</si>
  <si>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</si>
  <si>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</si>
  <si>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</si>
  <si>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</si>
  <si>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</si>
  <si>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</si>
  <si>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</si>
  <si>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</si>
  <si>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</si>
  <si>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</si>
  <si>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</si>
  <si>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</si>
  <si>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</si>
  <si>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</si>
  <si>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</si>
  <si>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</si>
  <si>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</si>
  <si>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</si>
  <si>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</si>
  <si>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</si>
  <si>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</si>
  <si>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</si>
  <si>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</si>
  <si>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</si>
  <si>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</si>
  <si>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</si>
  <si>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</si>
  <si>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</si>
  <si>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</si>
  <si>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</si>
  <si>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</si>
  <si>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</si>
  <si>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</si>
  <si>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</si>
  <si>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</si>
  <si>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</si>
  <si>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</si>
  <si>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</si>
  <si>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</si>
  <si>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</si>
  <si>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</si>
  <si>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</si>
  <si>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</si>
  <si>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</si>
  <si>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</si>
  <si>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</si>
  <si>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</si>
  <si>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</si>
  <si>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</si>
  <si>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</si>
  <si>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</si>
  <si>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</si>
  <si>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</si>
  <si>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</si>
  <si>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</si>
  <si>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</si>
  <si>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</si>
  <si>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</si>
  <si>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</si>
  <si>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</si>
  <si>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</si>
  <si>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</si>
  <si>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</si>
  <si>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</si>
  <si>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</si>
  <si>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</si>
  <si>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</si>
  <si>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</si>
  <si>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</si>
  <si>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</si>
  <si>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</si>
  <si>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</si>
  <si>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</si>
  <si>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</si>
  <si>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</si>
  <si>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</si>
  <si>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</si>
  <si>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</si>
  <si>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</si>
  <si>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</si>
  <si>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</si>
  <si>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</si>
  <si>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</si>
  <si>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</si>
  <si>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</si>
  <si>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</si>
  <si>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</si>
  <si>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</si>
  <si>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</si>
  <si>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</si>
  <si>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</si>
  <si>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</si>
  <si>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</si>
  <si>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</si>
  <si>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</si>
  <si>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</si>
  <si>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</si>
  <si>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</si>
  <si>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</si>
  <si>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</si>
  <si>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</si>
  <si>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</si>
  <si>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</si>
  <si>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</si>
  <si>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</si>
  <si>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</si>
  <si>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</si>
  <si>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</si>
  <si>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</si>
  <si>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</si>
  <si>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</si>
  <si>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</si>
  <si>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</si>
  <si>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</si>
  <si>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</si>
  <si>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</si>
  <si>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</si>
  <si>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</si>
  <si>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</si>
  <si>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</si>
  <si>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</si>
  <si>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</si>
  <si>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</si>
  <si>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</si>
  <si>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</si>
  <si>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</si>
  <si>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</si>
  <si>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</si>
  <si>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</si>
  <si>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</si>
  <si>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</si>
  <si>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</si>
  <si>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</si>
  <si>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</si>
  <si>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</si>
  <si>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</si>
  <si>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</si>
  <si>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</si>
  <si>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</si>
  <si>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</si>
  <si>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</si>
  <si>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</si>
  <si>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</si>
  <si>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</si>
  <si>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</si>
  <si>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</si>
  <si>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</si>
  <si>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</si>
  <si>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</si>
  <si>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</si>
  <si>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</si>
  <si>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</si>
  <si>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</si>
  <si>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</si>
  <si>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</si>
  <si>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</si>
  <si>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</si>
  <si>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</si>
  <si>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</si>
  <si>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</si>
  <si>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</si>
  <si>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</si>
  <si>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</si>
  <si>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</si>
  <si>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</si>
  <si>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</si>
  <si>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</si>
  <si>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</si>
  <si>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</si>
  <si>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</si>
  <si>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</si>
  <si>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</si>
  <si>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</si>
  <si>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</si>
  <si>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</si>
  <si>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</si>
  <si>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</si>
  <si>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</si>
  <si>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</si>
  <si>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</si>
  <si>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</si>
  <si>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</si>
  <si>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</si>
  <si>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</si>
  <si>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</si>
  <si>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</si>
  <si>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</si>
  <si>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</si>
  <si>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</si>
  <si>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</si>
  <si>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</si>
  <si>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</si>
  <si>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</si>
  <si>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</si>
  <si>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</si>
  <si>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</si>
  <si>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</si>
  <si>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</si>
  <si>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</si>
  <si>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</si>
  <si>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</si>
  <si>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</si>
  <si>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</si>
  <si>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</si>
  <si>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</si>
  <si>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</si>
  <si>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</si>
  <si>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</si>
  <si>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</si>
  <si>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</si>
  <si>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</si>
  <si>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</si>
  <si>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</si>
  <si>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</si>
  <si>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</si>
  <si>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</si>
  <si>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</si>
  <si>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</si>
  <si>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</si>
  <si>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</si>
  <si>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</si>
  <si>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</si>
  <si>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</si>
  <si>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</si>
  <si>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</si>
  <si>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</si>
  <si>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</si>
  <si>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</si>
  <si>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</si>
  <si>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</si>
  <si>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</si>
  <si>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</si>
  <si>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</si>
  <si>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</si>
  <si>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</si>
  <si>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</si>
  <si>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</si>
  <si>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</si>
  <si>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</si>
  <si>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</si>
  <si>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</si>
  <si>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</si>
  <si>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</si>
  <si>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</si>
  <si>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</si>
  <si>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</si>
  <si>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</si>
  <si>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</si>
  <si>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</si>
  <si>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</si>
  <si>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</si>
  <si>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</si>
  <si>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</si>
  <si>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</si>
  <si>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</si>
  <si>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</si>
  <si>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</si>
  <si>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</si>
  <si>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</si>
  <si>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</si>
  <si>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</si>
  <si>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</si>
  <si>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</si>
  <si>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</si>
  <si>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</si>
  <si>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</si>
  <si>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</si>
  <si>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</si>
  <si>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</si>
  <si>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</si>
  <si>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</si>
  <si>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</si>
  <si>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</si>
  <si>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</si>
  <si>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</si>
  <si>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</si>
  <si>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</si>
  <si>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</si>
  <si>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</si>
  <si>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</si>
  <si>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</si>
  <si>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</si>
  <si>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</si>
  <si>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</si>
  <si>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</si>
  <si>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</si>
  <si>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</si>
  <si>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</si>
  <si>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</si>
  <si>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</si>
  <si>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</si>
  <si>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</si>
  <si>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</si>
  <si>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</si>
  <si>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</si>
  <si>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</si>
  <si>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</si>
  <si>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</si>
  <si>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</si>
  <si>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</si>
  <si>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</si>
  <si>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</si>
  <si>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</si>
  <si>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</si>
  <si>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</si>
  <si>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</si>
  <si>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</si>
  <si>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</si>
  <si>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</si>
  <si>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</si>
  <si>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</si>
  <si>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</si>
  <si>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</si>
  <si>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</si>
  <si>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</si>
  <si>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</si>
  <si>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</si>
  <si>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</si>
  <si>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</si>
  <si>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</si>
  <si>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</si>
  <si>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</si>
  <si>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</si>
  <si>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</si>
  <si>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</si>
  <si>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</si>
  <si>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</si>
  <si>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</si>
  <si>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</si>
  <si>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</si>
  <si>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</si>
  <si>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</si>
  <si>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</si>
  <si>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</si>
  <si>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</si>
  <si>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</si>
  <si>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</si>
  <si>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</si>
  <si>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</si>
  <si>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</si>
  <si>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</si>
  <si>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</si>
  <si>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</si>
  <si>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</si>
  <si>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</si>
  <si>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</si>
  <si>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</si>
  <si>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</si>
  <si>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</si>
  <si>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</si>
  <si>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</si>
  <si>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</si>
  <si>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</si>
  <si>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</si>
  <si>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</si>
  <si>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</si>
  <si>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</si>
  <si>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</si>
  <si>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</si>
  <si>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</si>
  <si>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</si>
  <si>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</si>
  <si>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</si>
  <si>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</si>
  <si>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</si>
  <si>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</si>
  <si>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</si>
  <si>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</si>
  <si>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</si>
  <si>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</si>
  <si>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</si>
  <si>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</si>
  <si>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</si>
  <si>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</si>
  <si>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</si>
  <si>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</si>
  <si>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</si>
  <si>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</si>
  <si>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</si>
  <si>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</si>
  <si>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</si>
  <si>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</si>
  <si>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</si>
  <si>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</si>
  <si>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</si>
  <si>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</si>
  <si>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</si>
  <si>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</si>
  <si>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</si>
  <si>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</si>
  <si>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</si>
  <si>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</si>
  <si>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</si>
  <si>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</si>
  <si>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</si>
  <si>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</si>
  <si>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</si>
  <si>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</si>
  <si>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</si>
  <si>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</si>
  <si>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</si>
  <si>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</si>
  <si>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</si>
  <si>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</si>
  <si>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</si>
  <si>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</si>
  <si>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</si>
  <si>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</si>
  <si>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</si>
  <si>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</si>
  <si>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</si>
  <si>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</si>
  <si>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</si>
  <si>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</si>
  <si>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</si>
  <si>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</si>
  <si>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</si>
  <si>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</si>
  <si>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</si>
  <si>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</si>
  <si>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</si>
  <si>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</si>
  <si>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</si>
  <si>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</si>
  <si>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</si>
  <si>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</si>
  <si>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</si>
  <si>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</si>
  <si>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</si>
  <si>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</si>
  <si>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</si>
  <si>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</si>
  <si>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</si>
  <si>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</si>
  <si>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</si>
  <si>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</si>
  <si>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</si>
  <si>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</si>
  <si>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</si>
  <si>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</si>
  <si>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</si>
  <si>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</si>
  <si>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</si>
  <si>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</si>
  <si>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</si>
  <si>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</si>
  <si>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</si>
  <si>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</si>
  <si>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</si>
  <si>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</si>
  <si>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</si>
  <si>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</si>
  <si>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</si>
  <si>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</si>
  <si>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</si>
  <si>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</si>
  <si>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</si>
  <si>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</si>
  <si>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</si>
  <si>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</si>
  <si>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</si>
  <si>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</si>
  <si>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</si>
  <si>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</si>
  <si>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</si>
  <si>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</si>
  <si>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</si>
  <si>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</si>
  <si>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</si>
  <si>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</si>
  <si>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</si>
  <si>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</si>
  <si>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</si>
  <si>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</si>
  <si>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</si>
  <si>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</si>
  <si>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</si>
  <si>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</si>
  <si>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</si>
  <si>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</si>
  <si>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</si>
  <si>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</si>
  <si>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</si>
  <si>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</si>
  <si>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</si>
  <si>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</si>
  <si>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</si>
  <si>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</si>
  <si>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</si>
  <si>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</si>
  <si>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</si>
  <si>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</si>
  <si>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</si>
  <si>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</si>
  <si>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</si>
  <si>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</si>
  <si>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</si>
  <si>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</si>
  <si>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</si>
  <si>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</si>
  <si>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</si>
  <si>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</si>
  <si>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</si>
  <si>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</si>
  <si>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</si>
  <si>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</si>
  <si>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</si>
  <si>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</si>
  <si>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</si>
  <si>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</si>
  <si>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</si>
  <si>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</si>
  <si>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</si>
  <si>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</si>
  <si>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</si>
  <si>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</si>
  <si>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</si>
  <si>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</si>
  <si>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</si>
  <si>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</si>
  <si>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</si>
  <si>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</si>
  <si>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</si>
  <si>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</si>
  <si>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</si>
  <si>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</si>
  <si>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</si>
  <si>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</si>
  <si>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</si>
  <si>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</si>
  <si>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</si>
  <si>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</si>
  <si>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</si>
  <si>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</si>
  <si>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</si>
  <si>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</si>
  <si>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</si>
  <si>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</si>
  <si>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</si>
  <si>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</si>
  <si>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</si>
  <si>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</si>
  <si>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</si>
  <si>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</si>
  <si>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</si>
  <si>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</si>
  <si>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</si>
  <si>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</si>
  <si>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</si>
  <si>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</si>
  <si>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</si>
  <si>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</si>
  <si>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</si>
  <si>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</si>
  <si>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</si>
  <si>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</si>
  <si>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</si>
  <si>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</si>
  <si>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</si>
  <si>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</si>
  <si>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</si>
  <si>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</si>
  <si>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</si>
  <si>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</si>
  <si>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</si>
  <si>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</si>
  <si>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</si>
  <si>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</si>
  <si>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</si>
  <si>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</si>
  <si>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</si>
  <si>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</si>
  <si>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</si>
  <si>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</si>
  <si>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</si>
  <si>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</si>
  <si>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</si>
  <si>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</si>
  <si>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</si>
  <si>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</si>
  <si>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</si>
  <si>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</si>
  <si>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</si>
  <si>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</si>
  <si>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</si>
  <si>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</si>
  <si>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</si>
  <si>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</si>
  <si>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</si>
  <si>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</si>
  <si>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</si>
  <si>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</si>
  <si>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</si>
  <si>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</si>
  <si>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</si>
  <si>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</si>
  <si>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</si>
  <si>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</si>
  <si>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</si>
  <si>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</si>
  <si>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</si>
  <si>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</si>
  <si>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</si>
  <si>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</si>
  <si>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</si>
  <si>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</si>
  <si>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</si>
  <si>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</si>
  <si>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</si>
  <si>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</si>
  <si>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</si>
  <si>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</si>
  <si>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</si>
  <si>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</si>
  <si>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</si>
  <si>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</si>
  <si>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</si>
  <si>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</si>
  <si>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</si>
  <si>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</si>
  <si>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</si>
  <si>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</si>
  <si>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</si>
  <si>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</si>
  <si>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</si>
  <si>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</si>
  <si>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</si>
  <si>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</si>
  <si>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</si>
  <si>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</si>
  <si>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</si>
  <si>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</si>
  <si>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</si>
  <si>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</si>
  <si>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</si>
  <si>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</si>
  <si>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</si>
  <si>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</si>
  <si>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</si>
  <si>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</si>
  <si>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</si>
  <si>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</si>
  <si>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</si>
  <si>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</si>
  <si>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</si>
  <si>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</si>
  <si>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</si>
  <si>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</si>
  <si>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</si>
  <si>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</si>
  <si>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</si>
  <si>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</si>
  <si>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</si>
  <si>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</si>
  <si>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</si>
  <si>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</si>
  <si>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</si>
  <si>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</si>
  <si>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</si>
  <si>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</si>
  <si>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</si>
  <si>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</si>
  <si>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</si>
  <si>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</si>
  <si>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</si>
  <si>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</si>
  <si>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</si>
  <si>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</si>
  <si>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</si>
  <si>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</si>
  <si>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</si>
  <si>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</si>
  <si>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</si>
  <si>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</si>
  <si>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</si>
  <si>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</si>
  <si>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</si>
  <si>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</si>
  <si>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</si>
  <si>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</si>
  <si>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</si>
  <si>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</si>
  <si>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</si>
  <si>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</si>
  <si>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</si>
  <si>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</si>
  <si>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</si>
  <si>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</si>
  <si>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</si>
  <si>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</si>
  <si>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</si>
  <si>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</si>
  <si>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</si>
  <si>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</si>
  <si>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</si>
  <si>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</si>
  <si>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</si>
  <si>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</si>
  <si>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</si>
  <si>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</si>
  <si>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</si>
  <si>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</si>
  <si>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</si>
  <si>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</si>
  <si>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</si>
  <si>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</si>
  <si>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</si>
  <si>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</si>
  <si>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</si>
  <si>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</si>
  <si>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</si>
  <si>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</si>
  <si>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</si>
  <si>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</si>
  <si>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</si>
  <si>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</si>
  <si>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</si>
  <si>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</si>
  <si>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</si>
  <si>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</si>
  <si>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</si>
  <si>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</si>
  <si>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</si>
  <si>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</si>
  <si>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</si>
  <si>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</si>
  <si>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</si>
  <si>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</si>
  <si>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</si>
  <si>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</si>
  <si>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</si>
  <si>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</si>
  <si>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</si>
  <si>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</si>
  <si>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</si>
  <si>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</si>
  <si>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</si>
  <si>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</si>
  <si>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</si>
  <si>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</si>
  <si>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</si>
  <si>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</si>
  <si>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</si>
  <si>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</si>
  <si>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</si>
  <si>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</si>
  <si>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</si>
  <si>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</si>
  <si>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</si>
  <si>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</si>
  <si>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</si>
  <si>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</si>
  <si>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</si>
  <si>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</si>
  <si>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</si>
  <si>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</si>
  <si>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</si>
  <si>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</si>
  <si>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</si>
  <si>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</si>
  <si>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</si>
  <si>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</si>
  <si>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</si>
  <si>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</si>
  <si>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</si>
  <si>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</si>
  <si>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</si>
  <si>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</si>
  <si>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</si>
  <si>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</si>
  <si>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</si>
  <si>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</si>
  <si>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</si>
  <si>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</si>
  <si>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</si>
  <si>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</si>
  <si>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</si>
  <si>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</si>
  <si>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</si>
  <si>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</si>
  <si>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</si>
  <si>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</si>
  <si>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</si>
  <si>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</si>
  <si>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</si>
  <si>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</si>
  <si>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</si>
  <si>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</si>
  <si>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</si>
  <si>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</si>
  <si>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</si>
  <si>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</si>
  <si>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</si>
  <si>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</si>
  <si>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</si>
  <si>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</si>
  <si>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</si>
  <si>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</si>
  <si>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</si>
  <si>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</si>
  <si>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</si>
  <si>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</si>
  <si>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</si>
  <si>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</si>
  <si>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</si>
  <si>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</si>
  <si>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</si>
  <si>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</si>
  <si>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</si>
  <si>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</si>
  <si>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</si>
  <si>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</si>
  <si>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</si>
  <si>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</si>
  <si>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</si>
  <si>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</si>
  <si>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</si>
  <si>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</si>
  <si>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</si>
  <si>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</si>
  <si>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</si>
  <si>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</si>
  <si>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</si>
  <si>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</si>
  <si>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</si>
  <si>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</si>
  <si>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</si>
  <si>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</si>
  <si>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</si>
  <si>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</si>
  <si>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</si>
  <si>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</si>
  <si>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</si>
  <si>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</si>
  <si>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</si>
  <si>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</si>
  <si>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</si>
  <si>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</si>
  <si>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</si>
  <si>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</si>
  <si>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</si>
  <si>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</si>
  <si>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</si>
  <si>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</si>
  <si>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</si>
  <si>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</si>
  <si>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</si>
  <si>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</si>
  <si>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</si>
  <si>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</si>
  <si>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</si>
  <si>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</si>
  <si>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</si>
  <si>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</si>
  <si>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</si>
  <si>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</si>
  <si>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</si>
  <si>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</si>
  <si>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</si>
  <si>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</si>
  <si>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</si>
  <si>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</si>
  <si>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</si>
  <si>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</si>
  <si>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</si>
  <si>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</si>
  <si>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</si>
  <si>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</si>
  <si>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</si>
  <si>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</si>
  <si>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</si>
  <si>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</si>
  <si>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</si>
  <si>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</si>
  <si>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</si>
  <si>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</si>
  <si>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</si>
  <si>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</si>
  <si>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</si>
  <si>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</si>
  <si>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</si>
  <si>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</si>
  <si>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</si>
  <si>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</si>
  <si>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</si>
  <si>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</si>
  <si>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</si>
  <si>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</si>
  <si>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</si>
  <si>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</si>
  <si>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</si>
  <si>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</si>
  <si>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</si>
  <si>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</si>
  <si>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</si>
  <si>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</si>
  <si>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</si>
  <si>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</si>
  <si>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</si>
  <si>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</si>
  <si>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</si>
  <si>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</si>
  <si>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</si>
  <si>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</si>
  <si>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</si>
  <si>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</si>
  <si>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</si>
  <si>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</si>
  <si>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</si>
  <si>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</si>
  <si>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</si>
  <si>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</si>
  <si>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</si>
  <si>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</si>
  <si>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</si>
  <si>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</si>
  <si>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</si>
  <si>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</si>
  <si>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</si>
  <si>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</si>
  <si>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</si>
  <si>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</si>
  <si>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</si>
  <si>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</si>
  <si>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</si>
  <si>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</si>
  <si>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</si>
  <si>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</si>
  <si>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</si>
  <si>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</si>
  <si>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</si>
  <si>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</si>
  <si>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</si>
  <si>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</si>
  <si>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</si>
  <si>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</si>
  <si>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</si>
  <si>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</si>
  <si>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</si>
  <si>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</si>
  <si>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</si>
  <si>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</si>
  <si>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</si>
  <si>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</si>
  <si>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</si>
  <si>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</si>
  <si>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</si>
  <si>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</si>
  <si>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</si>
  <si>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</si>
  <si>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</si>
  <si>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</si>
  <si>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</si>
  <si>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</si>
  <si>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</si>
  <si>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</si>
  <si>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</si>
  <si>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</si>
  <si>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</si>
  <si>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</si>
  <si>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</si>
  <si>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</si>
  <si>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</si>
  <si>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</si>
  <si>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</si>
  <si>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</si>
  <si>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</si>
  <si>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</si>
  <si>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</si>
  <si>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</si>
  <si>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</si>
  <si>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</si>
  <si>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</si>
  <si>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</si>
  <si>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</si>
  <si>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</si>
  <si>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</si>
  <si>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</si>
  <si>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</si>
  <si>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</si>
  <si>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</si>
  <si>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</si>
  <si>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</si>
  <si>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</si>
  <si>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</si>
  <si>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</si>
  <si>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</si>
  <si>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</si>
  <si>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</si>
  <si>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</si>
  <si>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</si>
  <si>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</si>
  <si>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</si>
  <si>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</si>
  <si>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</si>
  <si>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</si>
  <si>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</si>
  <si>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</si>
  <si>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</si>
  <si>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</si>
  <si>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</si>
  <si>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</si>
  <si>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</si>
  <si>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</si>
  <si>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</si>
  <si>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</si>
  <si>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</si>
  <si>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</si>
  <si>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</si>
  <si>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</si>
  <si>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</si>
  <si>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</si>
  <si>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</si>
  <si>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</si>
  <si>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</si>
  <si>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</si>
  <si>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</si>
  <si>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</si>
  <si>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</si>
  <si>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</si>
  <si>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</si>
  <si>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</si>
  <si>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</si>
  <si>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</si>
  <si>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</si>
  <si>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</si>
  <si>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</si>
  <si>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</si>
  <si>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</si>
  <si>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</si>
  <si>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</si>
  <si>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</si>
  <si>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</si>
  <si>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</si>
  <si>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</si>
  <si>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</si>
  <si>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</si>
  <si>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</si>
  <si>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</si>
  <si>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</si>
  <si>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</si>
  <si>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</si>
  <si>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</si>
  <si>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</si>
  <si>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</si>
  <si>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</si>
  <si>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</si>
  <si>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</si>
  <si>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</si>
  <si>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</si>
  <si>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</si>
  <si>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</si>
  <si>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</si>
  <si>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</si>
  <si>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</si>
  <si>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</si>
  <si>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</si>
  <si>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</si>
  <si>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</si>
  <si>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</si>
  <si>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</si>
  <si>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</si>
  <si>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</si>
  <si>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</si>
  <si>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</si>
  <si>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</si>
  <si>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</si>
  <si>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</si>
  <si>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</si>
  <si>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</si>
  <si>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</si>
  <si>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</si>
  <si>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</si>
  <si>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</si>
  <si>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</si>
  <si>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</si>
  <si>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</si>
  <si>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</si>
  <si>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</si>
  <si>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</si>
  <si>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</si>
  <si>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</si>
  <si>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</si>
  <si>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</si>
  <si>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</si>
  <si>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</si>
  <si>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</si>
  <si>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</si>
  <si>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</si>
  <si>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</si>
  <si>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</si>
  <si>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</si>
  <si>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</si>
  <si>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</si>
  <si>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</si>
  <si>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</si>
  <si>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</si>
  <si>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</si>
  <si>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</si>
  <si>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</si>
  <si>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</si>
  <si>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</si>
  <si>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</si>
  <si>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</si>
  <si>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</si>
  <si>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</si>
  <si>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</si>
  <si>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</si>
  <si>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</si>
  <si>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</si>
  <si>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</si>
  <si>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</si>
  <si>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</si>
  <si>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</si>
  <si>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</si>
  <si>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</si>
  <si>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</si>
  <si>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</si>
  <si>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</si>
  <si>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</si>
  <si>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</si>
  <si>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</si>
  <si>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</si>
  <si>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</si>
  <si>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</si>
  <si>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</si>
  <si>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</si>
  <si>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</si>
  <si>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</si>
  <si>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</si>
  <si>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</si>
  <si>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</si>
  <si>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</si>
  <si>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</si>
  <si>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</si>
  <si>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</si>
  <si>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</si>
  <si>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</si>
  <si>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</si>
  <si>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</si>
  <si>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</si>
  <si>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</si>
  <si>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</si>
  <si>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</si>
  <si>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</si>
  <si>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</si>
  <si>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</si>
  <si>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</si>
  <si>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</si>
  <si>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</si>
  <si>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</si>
  <si>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</si>
  <si>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</si>
  <si>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</si>
  <si>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</si>
  <si>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</si>
  <si>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</si>
  <si>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</si>
  <si>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</si>
  <si>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</si>
  <si>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</si>
  <si>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</si>
  <si>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</si>
  <si>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</si>
  <si>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</si>
  <si>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</si>
  <si>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</si>
  <si>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</si>
  <si>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</si>
  <si>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</si>
  <si>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</si>
  <si>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</si>
  <si>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</si>
  <si>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</si>
  <si>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</si>
  <si>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</si>
  <si>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</si>
  <si>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</si>
  <si>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</si>
  <si>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</si>
  <si>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</si>
  <si>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</si>
  <si>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</si>
  <si>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</si>
  <si>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</si>
  <si>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</si>
  <si>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</si>
  <si>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</si>
  <si>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</si>
  <si>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</si>
  <si>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</si>
  <si>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</si>
  <si>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</si>
  <si>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</si>
  <si>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</si>
  <si>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</si>
  <si>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</si>
  <si>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</si>
  <si>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</si>
  <si>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</si>
  <si>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</si>
  <si>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</si>
  <si>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</si>
  <si>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</si>
  <si>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</si>
  <si>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</si>
  <si>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</si>
  <si>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</si>
  <si>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</si>
  <si>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</si>
  <si>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</si>
  <si>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</si>
  <si>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</si>
  <si>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</si>
  <si>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</si>
  <si>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</si>
  <si>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</si>
  <si>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</si>
  <si>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</si>
  <si>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</si>
  <si>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</si>
  <si>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</si>
  <si>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</si>
  <si>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</si>
  <si>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</si>
  <si>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</si>
  <si>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</si>
  <si>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</si>
  <si>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</si>
  <si>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</si>
  <si>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</si>
  <si>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</si>
  <si>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</si>
  <si>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</si>
  <si>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</si>
  <si>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</si>
  <si>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</si>
  <si>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</si>
  <si>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</si>
  <si>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</si>
  <si>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</si>
  <si>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</si>
  <si>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</si>
  <si>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</si>
  <si>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</si>
  <si>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</si>
  <si>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</si>
  <si>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</si>
  <si>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</si>
  <si>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</si>
  <si>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</si>
  <si>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</si>
  <si>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</si>
  <si>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</si>
  <si>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</si>
  <si>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</si>
  <si>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</si>
  <si>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</si>
  <si>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</si>
  <si>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</si>
  <si>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</si>
  <si>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</si>
  <si>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</si>
  <si>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</si>
  <si>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</si>
  <si>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</si>
  <si>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</si>
  <si>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</si>
  <si>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</si>
  <si>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</si>
  <si>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</si>
  <si>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</si>
  <si>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</si>
  <si>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</si>
  <si>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</si>
  <si>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</si>
  <si>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</si>
  <si>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</si>
  <si>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</si>
  <si>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</si>
  <si>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</si>
  <si>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</si>
  <si>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</si>
  <si>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</si>
  <si>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</si>
  <si>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</si>
  <si>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</si>
  <si>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</si>
  <si>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</si>
  <si>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</si>
  <si>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</si>
  <si>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</si>
  <si>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</si>
  <si>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</si>
  <si>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</si>
  <si>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</si>
  <si>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</si>
  <si>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</si>
  <si>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</si>
  <si>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</si>
  <si>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</si>
  <si>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</si>
  <si>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</si>
  <si>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</si>
  <si>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</si>
  <si>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</si>
  <si>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</si>
  <si>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</si>
  <si>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</si>
  <si>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</si>
  <si>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</si>
  <si>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</si>
  <si>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</si>
  <si>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</si>
  <si>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</si>
  <si>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</si>
  <si>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</si>
  <si>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</si>
  <si>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</si>
  <si>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</si>
  <si>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</si>
  <si>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</si>
  <si>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</si>
  <si>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</si>
  <si>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</si>
  <si>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</si>
  <si>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</si>
  <si>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</si>
  <si>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</si>
  <si>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</si>
  <si>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</si>
  <si>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</si>
  <si>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</si>
  <si>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</si>
  <si>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</si>
  <si>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</si>
  <si>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</si>
  <si>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</si>
  <si>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</si>
  <si>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</si>
  <si>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</si>
  <si>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</si>
  <si>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</si>
  <si>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</si>
  <si>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</si>
  <si>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</si>
  <si>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</si>
  <si>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</si>
  <si>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</si>
  <si>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</si>
  <si>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</si>
  <si>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</si>
  <si>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</si>
  <si>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</si>
  <si>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</si>
  <si>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</si>
  <si>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</si>
  <si>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</si>
  <si>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</si>
  <si>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</si>
  <si>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</si>
  <si>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</si>
  <si>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</si>
  <si>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</si>
  <si>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</si>
  <si>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</si>
  <si>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</si>
  <si>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</si>
  <si>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</si>
  <si>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</si>
  <si>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</si>
  <si>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</si>
  <si>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</si>
  <si>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</si>
  <si>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</si>
  <si>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</si>
  <si>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</si>
  <si>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</si>
  <si>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</si>
  <si>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</si>
  <si>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</si>
  <si>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</si>
  <si>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</si>
  <si>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</si>
  <si>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</si>
  <si>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</si>
  <si>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</si>
  <si>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</si>
  <si>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</si>
  <si>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</si>
  <si>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</si>
  <si>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</si>
  <si>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</si>
  <si>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</si>
  <si>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</si>
  <si>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</si>
  <si>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</si>
  <si>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</si>
  <si>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</si>
  <si>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</si>
  <si>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</si>
  <si>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</si>
  <si>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</si>
  <si>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</si>
  <si>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</si>
  <si>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</si>
  <si>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</si>
  <si>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</si>
  <si>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</si>
  <si>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</si>
  <si>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</si>
  <si>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</si>
  <si>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</si>
  <si>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</si>
  <si>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</si>
  <si>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</si>
  <si>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</si>
  <si>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</si>
  <si>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</si>
  <si>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</si>
  <si>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</si>
  <si>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</si>
  <si>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</si>
  <si>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</si>
  <si>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</si>
  <si>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</si>
  <si>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</si>
  <si>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</si>
  <si>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</si>
  <si>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</si>
  <si>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</si>
  <si>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</si>
  <si>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</si>
  <si>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</si>
  <si>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</si>
  <si>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</si>
  <si>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</si>
  <si>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</si>
  <si>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</si>
  <si>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</si>
  <si>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</si>
  <si>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</si>
  <si>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</si>
  <si>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</si>
  <si>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</si>
  <si>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</si>
  <si>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</si>
  <si>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</si>
  <si>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</si>
  <si>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</si>
  <si>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</si>
  <si>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</si>
  <si>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</si>
  <si>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</si>
  <si>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</si>
  <si>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</si>
  <si>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</si>
  <si>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</si>
  <si>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</si>
  <si>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</si>
  <si>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</si>
  <si>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</si>
  <si>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</si>
  <si>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</si>
  <si>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</si>
  <si>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</si>
  <si>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</si>
  <si>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</si>
  <si>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</si>
  <si>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</si>
  <si>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</si>
  <si>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</si>
  <si>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</si>
  <si>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</si>
  <si>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</si>
  <si>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</si>
  <si>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</si>
  <si>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</si>
  <si>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</si>
  <si>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</si>
  <si>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</si>
  <si>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</si>
  <si>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</si>
  <si>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</si>
  <si>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</si>
  <si>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</si>
  <si>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</si>
  <si>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</si>
  <si>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</si>
  <si>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</si>
  <si>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</si>
  <si>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</si>
  <si>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</si>
  <si>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</si>
  <si>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</si>
  <si>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</si>
  <si>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</si>
  <si>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</si>
  <si>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</si>
  <si>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</si>
  <si>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</si>
  <si>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</si>
  <si>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</si>
  <si>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</si>
  <si>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</si>
  <si>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</si>
  <si>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</si>
  <si>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</si>
  <si>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</si>
  <si>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</si>
  <si>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</si>
  <si>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</si>
  <si>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</si>
  <si>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</si>
  <si>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</si>
  <si>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</si>
  <si>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</si>
  <si>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</si>
  <si>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</si>
  <si>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</si>
  <si>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</si>
  <si>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</si>
  <si>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</si>
  <si>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</si>
  <si>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</si>
  <si>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</si>
  <si>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</si>
  <si>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</si>
  <si>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</si>
  <si>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</si>
  <si>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</si>
  <si>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</si>
  <si>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</si>
  <si>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</si>
  <si>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</si>
  <si>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</si>
  <si>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</si>
  <si>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</si>
  <si>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</si>
  <si>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</si>
  <si>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</si>
  <si>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</si>
  <si>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</si>
  <si>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</si>
  <si>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</si>
  <si>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</si>
  <si>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</si>
  <si>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</si>
  <si>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</si>
  <si>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</si>
  <si>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</si>
  <si>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</si>
  <si>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</si>
  <si>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</si>
  <si>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</si>
  <si>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</si>
  <si>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</si>
  <si>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</si>
  <si>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</si>
  <si>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</si>
  <si>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</si>
  <si>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</si>
  <si>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</si>
  <si>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</si>
  <si>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</si>
  <si>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</si>
  <si>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</si>
  <si>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</si>
  <si>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</si>
  <si>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</si>
  <si>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</si>
  <si>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</si>
  <si>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</si>
  <si>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</si>
  <si>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</si>
  <si>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</si>
  <si>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</si>
  <si>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</si>
  <si>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</si>
  <si>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</si>
  <si>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</si>
  <si>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</si>
  <si>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</si>
  <si>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</si>
  <si>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</si>
  <si>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</si>
  <si>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</si>
  <si>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</si>
  <si>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</si>
  <si>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</si>
  <si>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</si>
  <si>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</si>
  <si>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</si>
  <si>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</si>
  <si>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</si>
  <si>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</si>
  <si>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</si>
  <si>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</si>
  <si>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</si>
  <si>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</si>
  <si>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</si>
  <si>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</si>
  <si>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</si>
  <si>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</si>
  <si>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</si>
  <si>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</si>
  <si>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</si>
  <si>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</si>
  <si>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</si>
  <si>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</si>
  <si>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</si>
  <si>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</si>
  <si>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</si>
  <si>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</si>
  <si>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</si>
  <si>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</si>
  <si>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</si>
  <si>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</si>
  <si>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</si>
  <si>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</si>
  <si>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</si>
  <si>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</si>
  <si>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</si>
  <si>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</si>
  <si>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</si>
  <si>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</si>
  <si>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</si>
  <si>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</si>
  <si>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</si>
  <si>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</si>
  <si>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</si>
  <si>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</si>
  <si>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</si>
  <si>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</si>
  <si>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</si>
  <si>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</si>
  <si>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</si>
  <si>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</si>
  <si>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</si>
  <si>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</si>
  <si>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</si>
  <si>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</si>
  <si>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</si>
  <si>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</si>
  <si>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</si>
  <si>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</si>
  <si>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</si>
  <si>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</si>
  <si>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</si>
  <si>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</si>
  <si>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</si>
  <si>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</si>
  <si>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</si>
  <si>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</si>
  <si>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</si>
  <si>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</si>
  <si>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</si>
  <si>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</si>
  <si>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</si>
  <si>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</si>
  <si>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</si>
  <si>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</si>
  <si>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</si>
  <si>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</si>
  <si>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</si>
  <si>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</si>
  <si>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</si>
  <si>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</si>
  <si>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</si>
  <si>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</si>
  <si>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</si>
  <si>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</si>
  <si>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</si>
  <si>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</si>
  <si>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</si>
  <si>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</si>
  <si>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</si>
  <si>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</si>
  <si>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</si>
  <si>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</si>
  <si>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</si>
  <si>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</si>
  <si>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</si>
  <si>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</si>
  <si>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</si>
  <si>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</si>
  <si>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</si>
  <si>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</si>
  <si>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</si>
  <si>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</si>
  <si>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</si>
  <si>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</si>
  <si>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</si>
  <si>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</si>
  <si>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</si>
  <si>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</si>
  <si>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</si>
  <si>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</si>
  <si>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</si>
  <si>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</si>
  <si>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</si>
  <si>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</si>
  <si>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</si>
  <si>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</si>
  <si>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</si>
  <si>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</si>
  <si>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</si>
  <si>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</si>
  <si>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</si>
  <si>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</si>
  <si>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</si>
  <si>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</si>
  <si>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</si>
  <si>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</si>
  <si>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</si>
  <si>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</si>
  <si>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</si>
  <si>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</si>
  <si>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</si>
  <si>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</si>
  <si>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</si>
  <si>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</si>
  <si>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</si>
  <si>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</si>
  <si>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</si>
  <si>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</si>
  <si>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</si>
  <si>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</si>
  <si>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</si>
  <si>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</si>
  <si>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</si>
  <si>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</si>
  <si>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</si>
  <si>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</si>
  <si>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</si>
  <si>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</si>
  <si>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</si>
  <si>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</si>
  <si>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</si>
  <si>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</si>
  <si>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</si>
  <si>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</si>
  <si>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</si>
  <si>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</si>
  <si>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</si>
  <si>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</si>
  <si>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</si>
  <si>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</si>
  <si>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</si>
  <si>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</si>
  <si>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</si>
  <si>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</si>
  <si>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</si>
  <si>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</si>
  <si>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</si>
  <si>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</si>
  <si>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</si>
  <si>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</si>
  <si>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</si>
  <si>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</si>
  <si>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</si>
  <si>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</si>
  <si>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</si>
  <si>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</si>
  <si>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</si>
  <si>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</si>
  <si>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</si>
  <si>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</si>
  <si>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</si>
  <si>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</si>
  <si>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</si>
  <si>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</si>
  <si>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</si>
  <si>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</si>
  <si>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</si>
  <si>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</si>
  <si>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</si>
  <si>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</si>
  <si>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</si>
  <si>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</si>
  <si>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</si>
  <si>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</si>
  <si>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</si>
  <si>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</si>
  <si>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</si>
  <si>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</si>
  <si>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</si>
  <si>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</si>
  <si>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</si>
  <si>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</si>
  <si>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</si>
  <si>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</si>
  <si>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</si>
  <si>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</si>
  <si>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</si>
  <si>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</si>
  <si>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</si>
  <si>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</si>
  <si>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</si>
  <si>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</si>
  <si>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</si>
  <si>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</si>
  <si>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</si>
  <si>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</si>
  <si>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</si>
  <si>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</si>
  <si>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</si>
  <si>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</si>
  <si>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</si>
  <si>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</si>
  <si>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</si>
  <si>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</si>
  <si>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</si>
  <si>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</si>
  <si>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</si>
  <si>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</si>
  <si>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</si>
  <si>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</si>
  <si>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</si>
  <si>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</si>
  <si>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</si>
  <si>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</si>
  <si>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</si>
  <si>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</si>
  <si>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</si>
  <si>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</si>
  <si>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</si>
  <si>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</si>
  <si>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</si>
  <si>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</si>
  <si>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</si>
  <si>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</si>
  <si>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</si>
  <si>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</si>
  <si>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</si>
  <si>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</si>
  <si>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</si>
  <si>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</si>
  <si>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</si>
  <si>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</si>
  <si>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</si>
  <si>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</si>
  <si>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</si>
  <si>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</si>
  <si>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</si>
  <si>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</si>
  <si>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</si>
  <si>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</si>
  <si>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</si>
  <si>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</si>
  <si>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</si>
  <si>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</si>
  <si>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</si>
  <si>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</si>
  <si>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</si>
  <si>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</si>
  <si>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</si>
  <si>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</si>
  <si>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</si>
  <si>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</si>
  <si>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</si>
  <si>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</si>
  <si>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</si>
  <si>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</si>
  <si>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</si>
  <si>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</si>
  <si>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</si>
  <si>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</si>
  <si>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</si>
  <si>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</si>
  <si>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</si>
  <si>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</si>
  <si>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</si>
  <si>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</si>
  <si>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</si>
  <si>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</si>
  <si>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</si>
  <si>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</si>
  <si>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</si>
  <si>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</si>
  <si>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</si>
  <si>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</si>
  <si>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</si>
  <si>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</si>
  <si>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</si>
  <si>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</si>
  <si>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</si>
  <si>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</si>
  <si>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</si>
  <si>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</si>
  <si>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</si>
  <si>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</si>
  <si>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</si>
  <si>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</si>
  <si>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</si>
  <si>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</si>
  <si>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</si>
  <si>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</si>
  <si>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</si>
  <si>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</si>
  <si>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</si>
  <si>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</si>
  <si>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</si>
  <si>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</si>
  <si>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</si>
  <si>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</si>
  <si>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</si>
  <si>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</si>
  <si>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</si>
  <si>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</si>
  <si>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</si>
  <si>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</si>
  <si>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</si>
  <si>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</si>
  <si>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</si>
  <si>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</si>
  <si>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</si>
  <si>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</si>
  <si>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</si>
  <si>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</si>
  <si>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</si>
  <si>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</si>
  <si>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</si>
  <si>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</si>
  <si>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</si>
  <si>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</si>
  <si>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</si>
  <si>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</si>
  <si>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</si>
  <si>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</si>
  <si>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</si>
  <si>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</si>
  <si>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</si>
  <si>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</si>
  <si>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</si>
  <si>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</si>
  <si>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</si>
  <si>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</si>
  <si>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</si>
  <si>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</si>
  <si>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</si>
  <si>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</si>
  <si>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</si>
  <si>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</si>
  <si>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</si>
  <si>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</si>
  <si>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</si>
  <si>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</si>
  <si>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</si>
  <si>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</si>
  <si>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</si>
  <si>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</si>
  <si>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</si>
  <si>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</si>
  <si>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</si>
  <si>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</si>
  <si>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</si>
  <si>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</si>
  <si>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</si>
  <si>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</si>
  <si>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</si>
  <si>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</si>
  <si>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</si>
  <si>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</si>
  <si>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</si>
  <si>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</si>
  <si>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</si>
  <si>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</si>
  <si>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</si>
  <si>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</si>
  <si>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</si>
  <si>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</si>
  <si>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</si>
  <si>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</si>
  <si>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</si>
  <si>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</si>
  <si>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</si>
  <si>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</si>
  <si>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</si>
  <si>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</si>
  <si>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</si>
  <si>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</si>
  <si>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</si>
  <si>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</si>
  <si>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</si>
  <si>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</si>
  <si>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</si>
  <si>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</si>
  <si>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</si>
  <si>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</si>
  <si>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</si>
  <si>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</si>
  <si>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</si>
  <si>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</si>
  <si>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</si>
  <si>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</si>
  <si>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</si>
  <si>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</si>
  <si>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</si>
  <si>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</si>
  <si>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</si>
  <si>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</si>
  <si>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</si>
  <si>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</si>
  <si>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</si>
  <si>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</si>
  <si>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</si>
  <si>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</si>
  <si>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</si>
  <si>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</si>
  <si>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</si>
  <si>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</si>
  <si>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</si>
  <si>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</si>
  <si>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</si>
  <si>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</si>
  <si>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</si>
  <si>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</si>
  <si>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</si>
  <si>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</si>
  <si>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</si>
  <si>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</si>
  <si>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</si>
  <si>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</si>
  <si>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</si>
  <si>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</si>
  <si>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</si>
  <si>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</si>
  <si>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</si>
  <si>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</si>
  <si>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</si>
  <si>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</si>
  <si>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</si>
  <si>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</si>
  <si>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</si>
  <si>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</si>
  <si>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</si>
  <si>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</si>
  <si>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</si>
  <si>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</si>
  <si>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</si>
  <si>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</si>
  <si>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</si>
  <si>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</si>
  <si>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</si>
  <si>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</si>
  <si>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</si>
  <si>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</si>
  <si>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</si>
  <si>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</si>
  <si>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</si>
  <si>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</si>
  <si>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</si>
  <si>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</si>
  <si>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</si>
  <si>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</si>
  <si>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</si>
  <si>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</si>
  <si>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</si>
  <si>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</si>
  <si>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</si>
  <si>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</si>
  <si>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</si>
  <si>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</si>
  <si>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</si>
  <si>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</si>
  <si>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</si>
  <si>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</si>
  <si>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</si>
  <si>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</si>
  <si>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</si>
  <si>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</si>
  <si>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</si>
  <si>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</si>
  <si>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</si>
  <si>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</si>
  <si>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</si>
  <si>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</si>
  <si>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</si>
  <si>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</si>
  <si>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</si>
  <si>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</si>
  <si>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</si>
  <si>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</si>
  <si>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</si>
  <si>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</si>
  <si>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</si>
  <si>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</si>
  <si>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</si>
  <si>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</si>
  <si>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</si>
  <si>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</si>
  <si>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</si>
  <si>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</si>
  <si>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</si>
  <si>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</si>
  <si>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</si>
  <si>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</si>
  <si>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</si>
  <si>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</si>
  <si>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</si>
  <si>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</si>
  <si>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</si>
  <si>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</si>
  <si>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</si>
  <si>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</si>
  <si>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</si>
  <si>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</si>
  <si>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</si>
  <si>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</si>
  <si>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</si>
  <si>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</si>
  <si>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</si>
  <si>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</si>
  <si>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</si>
  <si>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</si>
  <si>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</si>
  <si>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</si>
  <si>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</si>
  <si>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</si>
  <si>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</si>
  <si>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</si>
  <si>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</si>
  <si>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</si>
  <si>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</si>
  <si>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</si>
  <si>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</si>
  <si>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</si>
  <si>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</si>
  <si>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</si>
  <si>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</si>
  <si>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</si>
  <si>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</si>
  <si>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</si>
  <si>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</si>
  <si>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</si>
  <si>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</si>
  <si>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</si>
  <si>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</si>
  <si>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</si>
  <si>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</si>
  <si>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</si>
  <si>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</si>
  <si>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</si>
  <si>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</si>
  <si>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</si>
  <si>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</si>
  <si>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</si>
  <si>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</si>
  <si>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</si>
  <si>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</si>
  <si>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</si>
  <si>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</si>
  <si>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</si>
  <si>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</si>
  <si>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</si>
  <si>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</si>
  <si>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</si>
  <si>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</si>
  <si>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</si>
  <si>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</si>
  <si>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</si>
  <si>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</si>
  <si>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</si>
  <si>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</si>
  <si>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</si>
  <si>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</si>
  <si>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</si>
  <si>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</si>
  <si>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</si>
  <si>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</si>
  <si>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</si>
  <si>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</si>
  <si>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</si>
  <si>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</si>
  <si>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</si>
  <si>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</si>
  <si>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</si>
  <si>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</si>
  <si>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</si>
  <si>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</si>
  <si>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</si>
  <si>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</si>
  <si>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</si>
  <si>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</si>
  <si>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</si>
  <si>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</si>
  <si>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</si>
  <si>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</si>
  <si>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</si>
  <si>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</si>
  <si>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</si>
  <si>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</si>
  <si>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</si>
  <si>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</si>
  <si>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</si>
  <si>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</si>
  <si>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</si>
  <si>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</si>
  <si>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</si>
  <si>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</si>
  <si>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</si>
  <si>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</si>
  <si>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</si>
  <si>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</si>
  <si>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</si>
  <si>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</si>
  <si>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</si>
  <si>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</si>
  <si>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</si>
  <si>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</si>
  <si>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</si>
  <si>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</si>
  <si>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</si>
  <si>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</si>
  <si>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</si>
  <si>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</si>
  <si>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</si>
  <si>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</si>
  <si>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</si>
  <si>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</si>
  <si>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</si>
  <si>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</si>
  <si>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</si>
  <si>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</si>
  <si>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</si>
  <si>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</si>
  <si>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</si>
  <si>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</si>
  <si>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</si>
  <si>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</si>
  <si>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</si>
  <si>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</si>
  <si>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</si>
  <si>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</si>
  <si>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</si>
  <si>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</si>
  <si>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</si>
  <si>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</si>
  <si>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</si>
  <si>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</si>
  <si>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</si>
  <si>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</si>
  <si>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</si>
  <si>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</si>
  <si>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</si>
  <si>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</si>
  <si>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</si>
  <si>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</si>
  <si>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</si>
  <si>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</si>
  <si>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</si>
  <si>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</si>
  <si>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</si>
  <si>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</si>
  <si>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</si>
  <si>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</si>
  <si>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</si>
  <si>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</si>
  <si>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</si>
  <si>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</si>
  <si>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</si>
  <si>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</si>
  <si>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</si>
  <si>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</si>
  <si>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</si>
  <si>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</si>
  <si>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</si>
  <si>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</si>
  <si>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</si>
  <si>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</si>
  <si>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</si>
  <si>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</si>
  <si>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</si>
  <si>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</si>
  <si>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</si>
  <si>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</si>
  <si>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</si>
  <si>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</si>
  <si>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</si>
  <si>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</si>
  <si>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</si>
  <si>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</si>
  <si>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</si>
  <si>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</si>
  <si>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</si>
  <si>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</si>
  <si>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</si>
  <si>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</si>
  <si>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</si>
  <si>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</si>
  <si>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</si>
  <si>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</si>
  <si>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</si>
  <si>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</si>
  <si>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</si>
  <si>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</si>
  <si>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</si>
  <si>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</si>
  <si>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</si>
  <si>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</si>
  <si>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</si>
  <si>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</si>
  <si>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</si>
  <si>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</si>
  <si>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</si>
  <si>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</si>
  <si>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</si>
  <si>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</si>
  <si>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</si>
  <si>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</si>
  <si>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</si>
  <si>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</si>
  <si>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</si>
  <si>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</si>
  <si>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</si>
  <si>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</si>
  <si>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</si>
  <si>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</si>
  <si>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</si>
  <si>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</si>
  <si>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</si>
  <si>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</si>
  <si>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</si>
  <si>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</si>
  <si>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</si>
  <si>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</si>
  <si>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</si>
  <si>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</si>
  <si>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</si>
  <si>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</si>
  <si>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</si>
  <si>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</si>
  <si>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</si>
  <si>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</si>
  <si>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</si>
  <si>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</si>
  <si>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</si>
  <si>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</si>
  <si>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</si>
  <si>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</si>
  <si>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</si>
  <si>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</si>
  <si>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</si>
  <si>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</si>
  <si>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</si>
  <si>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</si>
  <si>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</si>
  <si>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</si>
  <si>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</si>
  <si>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</si>
  <si>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</si>
  <si>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</si>
  <si>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</si>
  <si>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</si>
  <si>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</si>
  <si>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</si>
  <si>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</si>
  <si>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</si>
  <si>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</si>
  <si>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</si>
  <si>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</si>
  <si>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</si>
  <si>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</si>
  <si>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</si>
  <si>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</si>
  <si>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</si>
  <si>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</si>
  <si>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</si>
  <si>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</si>
  <si>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</si>
  <si>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</si>
  <si>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</si>
  <si>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</si>
  <si>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</si>
  <si>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</si>
  <si>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</si>
  <si>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</si>
  <si>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</si>
  <si>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</si>
  <si>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</si>
  <si>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</si>
  <si>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</si>
  <si>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</si>
  <si>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</si>
  <si>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</si>
  <si>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</si>
  <si>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</si>
  <si>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</si>
  <si>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</si>
  <si>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</si>
  <si>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</si>
  <si>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</si>
  <si>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</si>
  <si>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</si>
  <si>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</si>
  <si>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</si>
  <si>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</si>
  <si>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</si>
  <si>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</si>
  <si>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</si>
  <si>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</si>
  <si>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</si>
  <si>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</si>
  <si>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</si>
  <si>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</si>
  <si>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</si>
  <si>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</si>
  <si>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</si>
  <si>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</si>
  <si>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</si>
  <si>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</si>
  <si>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</si>
  <si>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</si>
  <si>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</si>
  <si>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</si>
  <si>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</si>
  <si>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</si>
  <si>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</si>
  <si>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</si>
  <si>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</si>
  <si>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</si>
  <si>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</si>
  <si>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</si>
  <si>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</si>
  <si>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</si>
  <si>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</si>
  <si>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</si>
  <si>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</si>
  <si>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</si>
  <si>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</si>
  <si>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</si>
  <si>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</si>
  <si>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</si>
  <si>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</si>
  <si>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</si>
  <si>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</si>
  <si>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</si>
  <si>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</si>
  <si>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</si>
  <si>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</si>
  <si>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</si>
  <si>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</si>
  <si>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</si>
  <si>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</si>
  <si>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</si>
  <si>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</si>
  <si>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</si>
  <si>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</si>
  <si>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</si>
  <si>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</si>
  <si>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</si>
  <si>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</si>
  <si>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</si>
  <si>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</si>
  <si>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</si>
  <si>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</si>
  <si>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</si>
  <si>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</si>
  <si>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</si>
  <si>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</si>
  <si>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</si>
  <si>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</si>
  <si>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</si>
  <si>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</si>
  <si>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</si>
  <si>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</si>
  <si>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</si>
  <si>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</si>
  <si>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</si>
  <si>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</si>
  <si>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</si>
  <si>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</si>
  <si>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</si>
  <si>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</si>
  <si>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</si>
  <si>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</si>
  <si>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</si>
  <si>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</si>
  <si>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</si>
  <si>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</si>
  <si>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</si>
  <si>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</si>
  <si>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</si>
  <si>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</si>
  <si>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</si>
  <si>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</si>
  <si>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</si>
  <si>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</si>
  <si>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</si>
  <si>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</si>
  <si>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</si>
  <si>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</si>
  <si>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</si>
  <si>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</si>
  <si>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</si>
  <si>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</si>
  <si>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</si>
  <si>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</si>
  <si>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</si>
  <si>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</si>
  <si>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</si>
  <si>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</si>
  <si>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</si>
  <si>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</si>
  <si>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</si>
  <si>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</si>
  <si>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</si>
  <si>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</si>
  <si>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</si>
  <si>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</si>
  <si>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</si>
  <si>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</si>
  <si>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</si>
  <si>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</si>
  <si>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</si>
  <si>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</si>
  <si>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</si>
  <si>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</si>
  <si>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</si>
  <si>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</si>
  <si>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</si>
  <si>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</si>
  <si>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</si>
  <si>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</si>
  <si>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</si>
  <si>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</si>
  <si>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</si>
  <si>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</si>
  <si>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</si>
  <si>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</si>
  <si>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</si>
  <si>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</si>
  <si>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</si>
  <si>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</si>
  <si>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</si>
  <si>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</si>
  <si>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</si>
  <si>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</si>
  <si>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</si>
  <si>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</si>
  <si>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</si>
  <si>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</si>
  <si>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</si>
  <si>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</si>
  <si>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</si>
  <si>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</si>
  <si>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</si>
  <si>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</si>
  <si>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</si>
  <si>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</si>
  <si>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</si>
  <si>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</si>
  <si>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</si>
  <si>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</si>
  <si>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</si>
  <si>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</si>
  <si>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</si>
  <si>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</si>
  <si>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</si>
  <si>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</si>
  <si>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</si>
  <si>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</si>
  <si>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</si>
  <si>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</si>
  <si>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</si>
  <si>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</si>
  <si>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</si>
  <si>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</si>
  <si>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</si>
  <si>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</si>
  <si>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</si>
  <si>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</si>
  <si>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</si>
  <si>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</si>
  <si>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</si>
  <si>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</si>
  <si>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</si>
  <si>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</si>
  <si>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</si>
  <si>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</si>
  <si>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</si>
  <si>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</si>
  <si>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</si>
  <si>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</si>
  <si>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</si>
  <si>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</si>
  <si>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</si>
  <si>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</si>
  <si>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</si>
  <si>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</si>
  <si>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</si>
  <si>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</si>
  <si>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</si>
  <si>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</si>
  <si>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</si>
  <si>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</si>
  <si>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</si>
  <si>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</si>
  <si>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</si>
  <si>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</si>
  <si>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</si>
  <si>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</si>
  <si>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</si>
  <si>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</si>
  <si>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</si>
  <si>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</si>
  <si>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</si>
  <si>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</si>
  <si>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</si>
  <si>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</si>
  <si>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</si>
  <si>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</si>
  <si>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</si>
  <si>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</si>
  <si>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</si>
  <si>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</si>
  <si>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</si>
  <si>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</si>
  <si>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</si>
  <si>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</si>
  <si>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</si>
  <si>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</si>
  <si>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</si>
  <si>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</si>
  <si>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</si>
  <si>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</si>
  <si>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</si>
  <si>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</si>
  <si>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</si>
  <si>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</si>
  <si>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</si>
  <si>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</si>
  <si>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</si>
  <si>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</si>
  <si>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</si>
  <si>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</si>
  <si>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</si>
  <si>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</si>
  <si>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</si>
  <si>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</si>
  <si>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</si>
  <si>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</si>
  <si>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</si>
  <si>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</si>
  <si>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</si>
  <si>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</si>
  <si>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</si>
  <si>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</si>
  <si>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</si>
  <si>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</si>
  <si>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</si>
  <si>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</si>
  <si>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</si>
  <si>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</si>
  <si>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</si>
  <si>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</si>
  <si>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</si>
  <si>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</si>
  <si>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</si>
  <si>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</si>
  <si>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</si>
  <si>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</si>
  <si>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</si>
  <si>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</si>
  <si>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</si>
  <si>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</si>
  <si>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</si>
  <si>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</si>
  <si>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</si>
  <si>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</si>
  <si>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</si>
  <si>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</si>
  <si>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</si>
  <si>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</si>
  <si>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</si>
  <si>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</si>
  <si>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</si>
  <si>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</si>
  <si>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</si>
  <si>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</si>
  <si>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</si>
  <si>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</si>
  <si>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</si>
  <si>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</si>
  <si>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</si>
  <si>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</si>
  <si>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</si>
  <si>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</si>
  <si>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</si>
  <si>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</si>
  <si>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</si>
  <si>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</si>
  <si>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</si>
  <si>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</si>
  <si>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</si>
  <si>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</si>
  <si>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</si>
  <si>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</si>
  <si>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</si>
  <si>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</si>
  <si>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</si>
  <si>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</si>
  <si>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</si>
  <si>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</si>
  <si>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</si>
  <si>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</si>
  <si>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</si>
  <si>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</si>
  <si>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</si>
  <si>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</si>
  <si>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</si>
  <si>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</si>
  <si>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</si>
  <si>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</si>
  <si>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</si>
  <si>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</si>
  <si>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</si>
  <si>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</si>
  <si>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</si>
  <si>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</si>
  <si>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</si>
  <si>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</si>
  <si>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</si>
  <si>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</si>
  <si>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</si>
  <si>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</si>
  <si>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</si>
  <si>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</si>
  <si>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</si>
  <si>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</si>
  <si>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</si>
  <si>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</si>
  <si>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</si>
  <si>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</si>
  <si>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</si>
  <si>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</si>
  <si>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</si>
  <si>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</si>
  <si>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</si>
  <si>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</si>
  <si>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</si>
  <si>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</si>
  <si>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</si>
  <si>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</si>
  <si>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</si>
  <si>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</si>
  <si>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</si>
  <si>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</si>
  <si>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</si>
  <si>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</si>
  <si>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</si>
  <si>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</si>
  <si>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</si>
  <si>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</si>
  <si>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</si>
  <si>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</si>
  <si>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</si>
  <si>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</si>
  <si>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</si>
  <si>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</si>
  <si>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</si>
  <si>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</si>
  <si>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</si>
  <si>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</si>
  <si>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</si>
  <si>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</si>
  <si>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</si>
  <si>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</si>
  <si>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</si>
  <si>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</si>
  <si>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</si>
  <si>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</si>
  <si>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</si>
  <si>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</si>
  <si>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</si>
  <si>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</si>
  <si>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</si>
  <si>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</si>
  <si>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</si>
  <si>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</si>
  <si>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</si>
  <si>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</si>
  <si>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</si>
  <si>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</si>
  <si>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</si>
  <si>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</si>
  <si>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</si>
  <si>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</si>
  <si>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</si>
  <si>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</si>
  <si>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</si>
  <si>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</si>
  <si>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</si>
  <si>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</si>
  <si>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</si>
  <si>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</si>
  <si>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</si>
  <si>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</si>
  <si>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</si>
  <si>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</si>
  <si>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</si>
  <si>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</si>
  <si>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</si>
  <si>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</si>
  <si>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</si>
  <si>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</si>
  <si>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</si>
  <si>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</si>
  <si>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</si>
  <si>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</si>
  <si>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</si>
  <si>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</si>
  <si>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</si>
  <si>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</si>
  <si>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</si>
  <si>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</si>
  <si>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</si>
  <si>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</si>
  <si>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</si>
  <si>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</si>
  <si>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</si>
  <si>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</si>
  <si>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</si>
  <si>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</si>
  <si>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</si>
  <si>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</si>
  <si>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</si>
  <si>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</si>
  <si>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</si>
  <si>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</si>
  <si>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</si>
  <si>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</si>
  <si>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</si>
  <si>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</si>
  <si>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</si>
  <si>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</si>
  <si>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</si>
  <si>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</si>
  <si>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</si>
  <si>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</si>
  <si>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</si>
  <si>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</si>
  <si>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</si>
  <si>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</si>
  <si>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</si>
  <si>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</si>
  <si>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</si>
  <si>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</si>
  <si>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</si>
  <si>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</si>
  <si>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</si>
  <si>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</si>
  <si>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</si>
  <si>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</si>
  <si>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</si>
  <si>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</si>
  <si>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</si>
  <si>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</si>
  <si>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</si>
  <si>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</si>
  <si>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</si>
  <si>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</si>
  <si>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</si>
  <si>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</si>
  <si>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</si>
  <si>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</si>
  <si>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</si>
  <si>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</si>
  <si>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</si>
  <si>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</si>
  <si>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</si>
  <si>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</si>
  <si>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</si>
  <si>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</si>
  <si>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</si>
  <si>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</si>
  <si>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</si>
  <si>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</si>
  <si>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</si>
  <si>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</si>
  <si>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</si>
  <si>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</si>
  <si>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</si>
  <si>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</si>
  <si>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</si>
  <si>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</si>
  <si>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</si>
  <si>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</si>
  <si>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</si>
  <si>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</si>
  <si>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</si>
  <si>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</si>
  <si>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</si>
  <si>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</si>
  <si>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</si>
  <si>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</si>
  <si>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</si>
  <si>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</si>
  <si>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</si>
  <si>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</si>
  <si>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</si>
  <si>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</si>
  <si>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</si>
  <si>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</si>
  <si>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</si>
  <si>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</si>
  <si>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</si>
  <si>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</si>
  <si>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</si>
  <si>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</si>
  <si>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</si>
  <si>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</si>
  <si>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</si>
  <si>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</si>
  <si>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</si>
  <si>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</si>
  <si>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</si>
  <si>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</si>
  <si>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</si>
  <si>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</si>
  <si>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</si>
  <si>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</si>
  <si>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</si>
  <si>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</si>
  <si>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</si>
  <si>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</si>
  <si>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</si>
  <si>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</si>
  <si>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</si>
  <si>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</si>
  <si>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</si>
  <si>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</si>
  <si>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</si>
  <si>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</si>
  <si>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</si>
  <si>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</si>
  <si>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</si>
  <si>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</si>
  <si>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</si>
  <si>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</si>
  <si>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</si>
  <si>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</si>
  <si>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</si>
  <si>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</si>
  <si>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</si>
  <si>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</si>
  <si>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</si>
  <si>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</si>
  <si>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</si>
  <si>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</si>
  <si>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</si>
  <si>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</si>
  <si>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</si>
  <si>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</si>
  <si>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</si>
  <si>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</si>
  <si>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</si>
  <si>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</si>
  <si>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</si>
  <si>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</si>
  <si>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</si>
  <si>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</si>
  <si>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</si>
  <si>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</si>
  <si>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</si>
  <si>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</si>
  <si>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</si>
  <si>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</si>
  <si>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</si>
  <si>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</si>
  <si>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</si>
  <si>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</si>
  <si>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</si>
  <si>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</si>
  <si>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</si>
  <si>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</si>
  <si>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</si>
  <si>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</si>
  <si>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</si>
  <si>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</si>
  <si>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</si>
  <si>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</si>
  <si>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</si>
  <si>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</si>
  <si>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</si>
  <si>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</si>
  <si>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</si>
  <si>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</si>
  <si>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</si>
  <si>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</si>
  <si>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</si>
  <si>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</si>
  <si>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</si>
  <si>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</si>
  <si>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</si>
  <si>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</si>
  <si>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</si>
  <si>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</si>
  <si>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</si>
  <si>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</si>
  <si>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</si>
  <si>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</si>
  <si>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</si>
  <si>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</si>
  <si>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</si>
  <si>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</si>
  <si>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</si>
  <si>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</si>
  <si>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</si>
  <si>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</si>
  <si>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</si>
  <si>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</si>
  <si>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</si>
  <si>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</si>
  <si>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</si>
  <si>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</si>
  <si>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</si>
  <si>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</si>
  <si>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</si>
  <si>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</si>
  <si>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</si>
  <si>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</si>
  <si>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</si>
  <si>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</si>
  <si>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</si>
  <si>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</si>
  <si>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</si>
  <si>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</si>
  <si>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</si>
  <si>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</si>
  <si>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</si>
  <si>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</si>
  <si>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</si>
  <si>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</si>
  <si>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</si>
  <si>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</si>
  <si>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</si>
  <si>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</si>
  <si>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</si>
  <si>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</si>
  <si>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</si>
  <si>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</si>
  <si>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</si>
  <si>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</si>
  <si>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</si>
  <si>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</si>
  <si>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</si>
  <si>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</si>
  <si>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</si>
  <si>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</si>
  <si>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</si>
  <si>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</si>
  <si>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</si>
  <si>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</si>
  <si>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</si>
  <si>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</si>
  <si>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</si>
  <si>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</si>
  <si>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</si>
  <si>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</si>
  <si>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</si>
  <si>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</si>
  <si>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</si>
  <si>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</si>
  <si>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</si>
  <si>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</si>
  <si>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</si>
  <si>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</si>
  <si>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</si>
  <si>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</si>
  <si>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</si>
  <si>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</si>
  <si>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</si>
  <si>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</si>
  <si>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</si>
  <si>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</si>
  <si>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</si>
  <si>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</si>
  <si>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</si>
  <si>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</si>
  <si>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</si>
  <si>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</si>
  <si>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</si>
  <si>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</si>
  <si>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</si>
  <si>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</si>
  <si>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</si>
  <si>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</si>
  <si>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</si>
  <si>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</si>
  <si>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</si>
  <si>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</si>
  <si>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</si>
  <si>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</si>
  <si>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</si>
  <si>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</si>
  <si>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</si>
  <si>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</si>
  <si>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</si>
  <si>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</si>
  <si>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</si>
  <si>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</si>
  <si>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</si>
  <si>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</si>
  <si>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</si>
  <si>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</si>
  <si>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</si>
  <si>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</si>
  <si>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</si>
  <si>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</si>
  <si>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</si>
  <si>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</si>
  <si>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</si>
  <si>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</si>
  <si>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</si>
  <si>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</si>
  <si>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</si>
  <si>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</si>
  <si>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</si>
  <si>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</si>
  <si>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</si>
  <si>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</si>
  <si>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</si>
  <si>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</si>
  <si>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</si>
  <si>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</si>
  <si>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</si>
  <si>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</si>
  <si>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</si>
  <si>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</si>
  <si>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</si>
  <si>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</si>
  <si>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</si>
  <si>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</si>
  <si>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</si>
  <si>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</si>
  <si>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</si>
  <si>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</si>
  <si>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</si>
  <si>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</si>
  <si>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</si>
  <si>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</si>
  <si>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</si>
  <si>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</si>
  <si>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</si>
  <si>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</si>
  <si>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</si>
  <si>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</si>
  <si>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</si>
  <si>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</si>
  <si>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</si>
  <si>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</si>
  <si>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</si>
  <si>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</si>
  <si>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</si>
  <si>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</si>
  <si>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</si>
  <si>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</si>
  <si>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</si>
  <si>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</si>
  <si>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</si>
  <si>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</si>
  <si>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</si>
  <si>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</si>
  <si>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</si>
  <si>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</si>
  <si>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</si>
  <si>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</si>
  <si>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</si>
  <si>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</si>
  <si>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</si>
  <si>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</si>
  <si>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</si>
  <si>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</si>
  <si>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</si>
  <si>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</si>
  <si>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</si>
  <si>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</si>
  <si>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</si>
  <si>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</si>
  <si>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</si>
  <si>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</si>
  <si>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</si>
  <si>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</si>
  <si>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</si>
  <si>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</si>
  <si>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</si>
  <si>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</si>
  <si>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</si>
  <si>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</si>
  <si>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</si>
  <si>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</si>
  <si>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</si>
  <si>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</si>
  <si>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</si>
  <si>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</si>
  <si>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</si>
  <si>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</si>
  <si>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</si>
  <si>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</si>
  <si>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</si>
  <si>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</si>
  <si>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</si>
  <si>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</si>
  <si>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</si>
  <si>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</si>
  <si>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</si>
  <si>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</si>
  <si>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</si>
  <si>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</si>
  <si>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</si>
  <si>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</si>
  <si>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</si>
  <si>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</si>
  <si>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</si>
  <si>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</si>
  <si>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</si>
  <si>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</si>
  <si>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</si>
  <si>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</si>
  <si>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</si>
  <si>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</si>
  <si>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</si>
  <si>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</si>
  <si>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</si>
  <si>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</si>
  <si>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</si>
  <si>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</si>
  <si>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</si>
  <si>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</si>
  <si>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</si>
  <si>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</si>
  <si>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</si>
  <si>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</si>
  <si>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</si>
  <si>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</si>
  <si>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</si>
  <si>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</si>
  <si>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</si>
  <si>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</si>
  <si>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</si>
  <si>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</si>
  <si>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</si>
  <si>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</si>
  <si>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</si>
  <si>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</si>
  <si>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</si>
  <si>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</si>
  <si>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</si>
  <si>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</si>
  <si>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</si>
  <si>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</si>
  <si>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</si>
  <si>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</si>
  <si>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</si>
  <si>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</si>
  <si>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</si>
  <si>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</si>
  <si>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</si>
  <si>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</si>
  <si>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</si>
  <si>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</si>
  <si>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</si>
  <si>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</si>
  <si>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</si>
  <si>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</si>
  <si>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</si>
  <si>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</si>
  <si>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</si>
  <si>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</si>
  <si>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</si>
  <si>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</si>
  <si>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</si>
  <si>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</si>
  <si>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</si>
  <si>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</si>
  <si>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</si>
  <si>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</si>
  <si>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</si>
  <si>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</si>
  <si>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</si>
  <si>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</si>
  <si>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</si>
  <si>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</si>
  <si>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</si>
  <si>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</si>
  <si>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</si>
  <si>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</si>
  <si>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</si>
  <si>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</si>
  <si>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</si>
  <si>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</si>
  <si>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</si>
  <si>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</si>
  <si>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</si>
  <si>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</si>
  <si>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</si>
  <si>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</si>
  <si>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</si>
  <si>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</si>
  <si>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</si>
  <si>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</si>
  <si>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</si>
  <si>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</si>
  <si>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</si>
  <si>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</si>
  <si>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</si>
  <si>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</si>
  <si>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</si>
  <si>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</si>
  <si>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</si>
  <si>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</si>
  <si>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</si>
  <si>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</si>
  <si>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</si>
  <si>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</si>
  <si>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</si>
  <si>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</si>
  <si>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</si>
  <si>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</si>
  <si>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</si>
  <si>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</si>
  <si>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</si>
  <si>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</si>
  <si>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</si>
  <si>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</si>
  <si>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</si>
  <si>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</si>
  <si>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</si>
  <si>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</si>
  <si>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</si>
  <si>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</si>
  <si>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</si>
  <si>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</si>
  <si>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</si>
  <si>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</si>
  <si>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</si>
  <si>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</si>
  <si>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</si>
  <si>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</si>
  <si>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</si>
  <si>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</si>
  <si>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</si>
  <si>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</si>
  <si>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</si>
  <si>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</si>
  <si>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</si>
  <si>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</si>
  <si>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</si>
  <si>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</si>
  <si>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</si>
  <si>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</si>
  <si>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</si>
  <si>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</si>
  <si>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</si>
  <si>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</si>
  <si>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</si>
  <si>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</si>
  <si>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</si>
  <si>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</si>
  <si>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</si>
  <si>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</si>
  <si>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</si>
  <si>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</si>
  <si>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</si>
  <si>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</si>
  <si>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</si>
  <si>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</si>
  <si>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</si>
  <si>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</si>
  <si>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</si>
  <si>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</si>
  <si>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</si>
  <si>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</si>
  <si>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</si>
  <si>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</si>
  <si>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</si>
  <si>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</si>
  <si>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</si>
  <si>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</si>
  <si>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</si>
  <si>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</si>
  <si>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</si>
  <si>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</si>
  <si>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</si>
  <si>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</si>
  <si>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</si>
  <si>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</si>
  <si>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</si>
  <si>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</si>
  <si>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</si>
  <si>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</si>
  <si>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</si>
  <si>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</si>
  <si>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</si>
  <si>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</si>
  <si>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</si>
  <si>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</si>
  <si>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</si>
  <si>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</si>
  <si>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</si>
  <si>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</si>
  <si>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</si>
  <si>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</si>
  <si>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</si>
  <si>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</si>
  <si>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</si>
  <si>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</si>
  <si>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</si>
  <si>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</si>
  <si>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</si>
  <si>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</si>
  <si>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</si>
  <si>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</si>
  <si>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</si>
  <si>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</si>
  <si>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</si>
  <si>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</si>
  <si>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</si>
  <si>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</si>
  <si>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</si>
  <si>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</si>
  <si>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</si>
  <si>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</si>
  <si>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</si>
  <si>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</si>
  <si>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</si>
  <si>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</si>
  <si>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</si>
  <si>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</si>
  <si>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</si>
  <si>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</si>
  <si>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</si>
  <si>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</si>
  <si>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</si>
  <si>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</si>
  <si>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</si>
  <si>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</si>
  <si>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</si>
  <si>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</si>
  <si>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</si>
  <si>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</si>
  <si>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</si>
  <si>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</si>
  <si>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</si>
  <si>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</si>
  <si>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</si>
  <si>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</si>
  <si>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</si>
  <si>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</si>
  <si>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</si>
  <si>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</si>
  <si>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</si>
  <si>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</si>
  <si>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</si>
  <si>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</si>
  <si>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</si>
  <si>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</si>
  <si>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</si>
  <si>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</si>
  <si>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</si>
  <si>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</si>
  <si>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</si>
  <si>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</si>
  <si>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</si>
  <si>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</si>
  <si>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</si>
  <si>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</si>
  <si>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</si>
  <si>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</si>
  <si>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</si>
  <si>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</si>
  <si>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</si>
  <si>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</si>
  <si>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</si>
  <si>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</si>
  <si>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</si>
  <si>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</si>
  <si>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</si>
  <si>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</si>
  <si>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</si>
  <si>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</si>
  <si>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</si>
  <si>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</si>
  <si>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</si>
  <si>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</si>
  <si>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</si>
  <si>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</si>
  <si>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</si>
  <si>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</si>
  <si>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</si>
  <si>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</si>
  <si>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</si>
  <si>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</si>
  <si>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</si>
  <si>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</si>
  <si>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</si>
  <si>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</si>
  <si>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</si>
  <si>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</si>
  <si>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</si>
  <si>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</si>
  <si>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</si>
  <si>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</si>
  <si>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</si>
  <si>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</si>
  <si>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</si>
  <si>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</si>
  <si>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</si>
  <si>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</si>
  <si>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</si>
  <si>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</si>
  <si>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</si>
  <si>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</si>
  <si>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</si>
  <si>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</si>
  <si>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</si>
  <si>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</si>
  <si>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</si>
  <si>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</si>
  <si>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</si>
  <si>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</si>
  <si>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</si>
  <si>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</si>
  <si>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</si>
  <si>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</si>
  <si>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</si>
  <si>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</si>
  <si>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</si>
  <si>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</si>
  <si>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</si>
  <si>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</si>
  <si>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</si>
  <si>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</si>
  <si>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</si>
  <si>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</si>
  <si>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</si>
  <si>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</si>
  <si>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</si>
  <si>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</si>
  <si>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</si>
  <si>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</si>
  <si>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</si>
  <si>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</si>
  <si>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</si>
  <si>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</si>
  <si>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</si>
  <si>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</si>
  <si>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</si>
  <si>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</si>
  <si>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</si>
  <si>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</si>
  <si>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</si>
  <si>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</si>
  <si>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</si>
  <si>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</si>
  <si>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</si>
  <si>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</si>
  <si>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</si>
  <si>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</si>
  <si>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</si>
  <si>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</si>
  <si>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</si>
  <si>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</si>
  <si>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</si>
  <si>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</si>
  <si>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</si>
  <si>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</si>
  <si>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</si>
  <si>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</si>
  <si>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</si>
  <si>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</si>
  <si>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</si>
  <si>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</si>
  <si>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</si>
  <si>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</si>
  <si>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</si>
  <si>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</si>
  <si>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</si>
  <si>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</si>
  <si>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</si>
  <si>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</si>
  <si>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</si>
  <si>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</si>
  <si>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</si>
  <si>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</si>
  <si>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</si>
  <si>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</si>
  <si>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</si>
  <si>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</si>
  <si>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</si>
  <si>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</si>
  <si>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</si>
  <si>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</si>
  <si>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</si>
  <si>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</si>
  <si>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</si>
  <si>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</si>
  <si>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</si>
  <si>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</si>
  <si>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</si>
  <si>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</si>
  <si>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</si>
  <si>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</si>
  <si>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</si>
  <si>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</si>
  <si>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</si>
  <si>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</si>
  <si>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</si>
  <si>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</si>
  <si>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</si>
  <si>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</si>
  <si>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</si>
  <si>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</si>
  <si>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</si>
  <si>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</si>
  <si>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</si>
  <si>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</si>
  <si>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</si>
  <si>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</si>
  <si>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</si>
  <si>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</si>
  <si>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</si>
  <si>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</si>
  <si>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</si>
  <si>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</si>
  <si>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</si>
  <si>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</si>
  <si>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</si>
  <si>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</si>
  <si>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</si>
  <si>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</si>
  <si>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</si>
  <si>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</si>
  <si>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</si>
  <si>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</si>
  <si>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</si>
  <si>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</si>
  <si>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</si>
  <si>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</si>
  <si>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</si>
  <si>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</si>
  <si>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</si>
  <si>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</si>
  <si>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</si>
  <si>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</si>
  <si>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</si>
  <si>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</si>
  <si>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</si>
  <si>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</si>
  <si>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</si>
  <si>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</si>
  <si>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</si>
  <si>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</si>
  <si>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</si>
  <si>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</si>
  <si>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</si>
  <si>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</si>
  <si>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</si>
  <si>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</si>
  <si>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</si>
  <si>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</si>
  <si>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</si>
  <si>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</si>
  <si>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</si>
  <si>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</si>
  <si>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</si>
  <si>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</si>
  <si>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</si>
  <si>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</si>
  <si>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</si>
  <si>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</si>
  <si>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</si>
  <si>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</si>
  <si>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</si>
  <si>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</si>
  <si>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</si>
  <si>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</si>
  <si>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</si>
  <si>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</si>
  <si>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</si>
  <si>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</si>
  <si>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</si>
  <si>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</si>
  <si>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</si>
  <si>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</si>
  <si>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</si>
  <si>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</si>
  <si>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</si>
  <si>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</si>
  <si>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</si>
  <si>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</si>
  <si>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</si>
  <si>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</si>
  <si>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</si>
  <si>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</si>
  <si>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</si>
  <si>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</si>
  <si>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</si>
  <si>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</si>
  <si>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</si>
  <si>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</si>
  <si>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</si>
  <si>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</si>
  <si>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</si>
  <si>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</si>
  <si>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</si>
  <si>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</si>
  <si>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</si>
  <si>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</si>
  <si>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</si>
  <si>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</si>
  <si>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</si>
  <si>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</si>
  <si>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</si>
  <si>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</si>
  <si>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</si>
  <si>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</si>
  <si>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</si>
  <si>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</si>
  <si>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</si>
  <si>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</si>
  <si>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</si>
  <si>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</si>
  <si>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</si>
  <si>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</si>
  <si>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</si>
  <si>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</si>
  <si>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</si>
  <si>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</si>
  <si>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</si>
  <si>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</si>
  <si>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</si>
  <si>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</si>
  <si>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</si>
  <si>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</si>
  <si>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</si>
  <si>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</si>
  <si>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</si>
  <si>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</si>
  <si>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</si>
  <si>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</si>
  <si>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</si>
  <si>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</si>
  <si>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</si>
  <si>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</si>
  <si>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</si>
  <si>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</si>
  <si>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</si>
  <si>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</si>
  <si>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</si>
  <si>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</si>
  <si>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</si>
  <si>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</si>
  <si>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</si>
  <si>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</si>
  <si>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</si>
  <si>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</si>
  <si>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</si>
  <si>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</si>
  <si>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</si>
  <si>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</si>
  <si>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</si>
  <si>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</si>
  <si>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</si>
  <si>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</si>
  <si>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</si>
  <si>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</si>
  <si>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</si>
  <si>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</si>
  <si>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</si>
  <si>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</si>
  <si>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</si>
  <si>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</si>
  <si>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</si>
  <si>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</si>
  <si>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</si>
  <si>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</si>
  <si>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</si>
  <si>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</si>
  <si>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</si>
  <si>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</si>
  <si>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</si>
  <si>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</si>
  <si>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</si>
  <si>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</si>
  <si>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</si>
  <si>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</si>
  <si>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</si>
  <si>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</si>
  <si>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</si>
  <si>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</si>
  <si>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</si>
  <si>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</si>
  <si>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</si>
  <si>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</si>
  <si>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</si>
  <si>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</si>
  <si>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</si>
  <si>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</si>
  <si>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</si>
  <si>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</si>
  <si>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</si>
  <si>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</si>
  <si>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</si>
  <si>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</si>
  <si>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</si>
  <si>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</si>
  <si>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</si>
  <si>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</si>
  <si>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</si>
  <si>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</si>
  <si>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</si>
  <si>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</si>
  <si>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</si>
  <si>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</si>
  <si>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</si>
  <si>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</si>
  <si>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</si>
  <si>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</si>
  <si>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</si>
  <si>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</si>
  <si>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</si>
  <si>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</si>
  <si>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</si>
  <si>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</si>
  <si>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</si>
  <si>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</si>
  <si>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</si>
  <si>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</si>
  <si>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</si>
  <si>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</si>
  <si>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</si>
  <si>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</si>
  <si>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</si>
  <si>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</si>
  <si>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</si>
  <si>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</si>
  <si>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</si>
  <si>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</si>
  <si>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</si>
  <si>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</si>
  <si>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</si>
  <si>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</si>
  <si>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</si>
  <si>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</si>
  <si>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</si>
  <si>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</si>
  <si>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</si>
  <si>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</si>
  <si>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</si>
  <si>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</si>
  <si>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</si>
  <si>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</si>
  <si>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</si>
  <si>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</si>
  <si>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</si>
  <si>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</si>
  <si>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</si>
  <si>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</si>
  <si>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</si>
  <si>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</si>
  <si>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</si>
  <si>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</si>
  <si>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</si>
  <si>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</si>
  <si>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</si>
  <si>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</si>
  <si>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</si>
  <si>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</si>
  <si>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</si>
  <si>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</si>
  <si>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</si>
  <si>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</si>
  <si>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</si>
  <si>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</si>
  <si>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</si>
  <si>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</si>
  <si>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</si>
  <si>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</si>
  <si>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</si>
  <si>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</si>
  <si>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</si>
  <si>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</si>
  <si>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</si>
  <si>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</si>
  <si>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</si>
  <si>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</si>
  <si>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</si>
  <si>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</si>
  <si>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</si>
  <si>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</si>
  <si>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</si>
  <si>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</si>
  <si>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</si>
  <si>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</si>
  <si>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</si>
  <si>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</si>
  <si>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</si>
  <si>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</si>
  <si>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</si>
  <si>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</si>
  <si>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</si>
  <si>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</si>
  <si>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</si>
  <si>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</si>
  <si>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</si>
  <si>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</si>
  <si>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</si>
  <si>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</si>
  <si>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</si>
  <si>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</si>
  <si>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</si>
  <si>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</si>
  <si>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</si>
  <si>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</si>
  <si>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</si>
  <si>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</si>
  <si>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</si>
  <si>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</si>
  <si>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</si>
  <si>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</si>
  <si>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</si>
  <si>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</si>
  <si>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</si>
  <si>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</si>
  <si>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</si>
  <si>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</si>
  <si>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</si>
  <si>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</si>
  <si>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</si>
  <si>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</si>
  <si>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</si>
  <si>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</si>
  <si>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</si>
  <si>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</si>
  <si>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</si>
  <si>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</si>
  <si>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</si>
  <si>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</si>
  <si>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</si>
  <si>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</si>
  <si>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</si>
  <si>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</si>
  <si>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</si>
  <si>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</si>
  <si>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</si>
  <si>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</si>
  <si>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</si>
  <si>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</si>
  <si>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</si>
  <si>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</si>
  <si>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</si>
  <si>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</si>
  <si>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</si>
  <si>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</si>
  <si>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</si>
  <si>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</si>
  <si>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</si>
  <si>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</si>
  <si>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</si>
  <si>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</si>
  <si>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</si>
  <si>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</si>
  <si>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</si>
  <si>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</si>
  <si>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</si>
  <si>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</si>
  <si>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</si>
  <si>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</si>
  <si>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</si>
  <si>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</si>
  <si>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</si>
  <si>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</si>
  <si>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</si>
  <si>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</si>
  <si>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</si>
  <si>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</si>
  <si>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</si>
  <si>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</si>
  <si>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</si>
  <si>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</si>
  <si>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</si>
  <si>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</si>
  <si>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</si>
  <si>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</si>
  <si>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</si>
  <si>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</si>
  <si>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</si>
  <si>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</si>
  <si>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</si>
  <si>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</si>
  <si>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</si>
  <si>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</si>
  <si>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</si>
  <si>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</si>
  <si>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</si>
  <si>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</si>
  <si>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</si>
  <si>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</si>
  <si>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</si>
  <si>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</si>
  <si>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</si>
  <si>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</si>
  <si>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</si>
  <si>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</si>
  <si>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</si>
  <si>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</si>
  <si>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</si>
  <si>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</si>
  <si>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</si>
  <si>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</si>
  <si>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</si>
  <si>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</si>
  <si>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</si>
  <si>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</si>
  <si>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</si>
  <si>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</si>
  <si>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</si>
  <si>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</si>
  <si>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</si>
  <si>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</si>
  <si>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</si>
  <si>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</si>
  <si>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</si>
  <si>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</si>
  <si>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</si>
  <si>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</si>
  <si>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</si>
  <si>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</si>
  <si>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</si>
  <si>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</si>
  <si>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</si>
  <si>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</si>
  <si>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</si>
  <si>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</si>
  <si>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</si>
  <si>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</si>
  <si>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</si>
  <si>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</si>
  <si>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</si>
  <si>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</si>
  <si>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</si>
  <si>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</si>
  <si>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</si>
  <si>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</si>
  <si>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</si>
  <si>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</si>
  <si>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</si>
  <si>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</si>
  <si>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</si>
  <si>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</si>
  <si>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</si>
  <si>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</si>
  <si>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</si>
  <si>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</si>
  <si>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</si>
  <si>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</si>
  <si>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</si>
  <si>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</si>
  <si>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</si>
  <si>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</si>
  <si>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</si>
  <si>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</si>
  <si>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</si>
  <si>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</si>
  <si>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</si>
  <si>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</si>
  <si>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</si>
  <si>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</si>
  <si>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</si>
  <si>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</si>
  <si>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</si>
  <si>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</si>
  <si>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</si>
  <si>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</si>
  <si>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</si>
  <si>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</si>
  <si>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</si>
  <si>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</si>
  <si>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</si>
  <si>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</si>
  <si>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</si>
  <si>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</si>
  <si>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</si>
  <si>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</si>
  <si>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</si>
  <si>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</si>
  <si>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</si>
  <si>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</si>
  <si>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</si>
  <si>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</si>
  <si>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</si>
  <si>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</si>
  <si>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</si>
  <si>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</si>
  <si>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</si>
  <si>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</si>
  <si>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</si>
  <si>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</si>
  <si>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</si>
  <si>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</si>
  <si>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</si>
  <si>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</si>
  <si>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</si>
  <si>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</si>
  <si>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</si>
  <si>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</si>
  <si>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</si>
  <si>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</si>
  <si>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</si>
  <si>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</si>
  <si>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</si>
  <si>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</si>
  <si>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</si>
  <si>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</si>
  <si>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</si>
  <si>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</si>
  <si>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</si>
  <si>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</si>
  <si>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</si>
  <si>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</si>
  <si>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</si>
  <si>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</si>
  <si>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</si>
  <si>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</si>
  <si>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</si>
  <si>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</si>
  <si>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</si>
  <si>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</si>
  <si>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</si>
  <si>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</si>
  <si>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</si>
  <si>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</si>
  <si>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</si>
  <si>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</si>
  <si>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</si>
  <si>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</si>
  <si>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</si>
  <si>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</si>
  <si>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</si>
  <si>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</si>
  <si>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</si>
  <si>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</si>
  <si>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</si>
  <si>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</si>
  <si>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</si>
  <si>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</si>
  <si>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</si>
  <si>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</si>
  <si>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</si>
  <si>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</si>
  <si>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</si>
  <si>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</si>
  <si>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</si>
  <si>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</si>
  <si>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</si>
  <si>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</si>
  <si>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</si>
  <si>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</si>
  <si>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</si>
  <si>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</si>
  <si>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</si>
  <si>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</si>
  <si>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</si>
  <si>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</si>
  <si>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</si>
  <si>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</si>
  <si>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</si>
  <si>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</si>
  <si>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</si>
  <si>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</si>
  <si>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</si>
  <si>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</si>
  <si>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</si>
  <si>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</si>
  <si>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</si>
  <si>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</si>
  <si>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</si>
  <si>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</si>
  <si>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</si>
  <si>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</si>
  <si>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</si>
  <si>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</si>
  <si>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</si>
  <si>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</si>
  <si>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</si>
  <si>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</si>
  <si>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</si>
  <si>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</si>
  <si>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</si>
  <si>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</si>
  <si>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</si>
  <si>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</si>
  <si>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</si>
  <si>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</si>
  <si>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</si>
  <si>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</si>
  <si>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</si>
  <si>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</si>
  <si>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</si>
  <si>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</si>
  <si>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</si>
  <si>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</si>
  <si>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</si>
  <si>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</si>
  <si>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</si>
  <si>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</si>
  <si>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</si>
  <si>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</si>
  <si>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</si>
  <si>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</si>
  <si>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</si>
  <si>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</si>
  <si>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</si>
  <si>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</si>
  <si>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</si>
  <si>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</si>
  <si>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</si>
  <si>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</si>
  <si>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</si>
  <si>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</si>
  <si>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</si>
  <si>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</si>
  <si>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</si>
  <si>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</si>
  <si>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</si>
  <si>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</si>
  <si>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</si>
  <si>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</si>
  <si>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</si>
  <si>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</si>
  <si>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</si>
  <si>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</si>
  <si>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</si>
  <si>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</si>
  <si>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</si>
  <si>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</si>
  <si>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</si>
  <si>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</si>
  <si>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</si>
  <si>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</si>
  <si>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</si>
  <si>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</si>
  <si>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</si>
  <si>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</si>
  <si>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</si>
  <si>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</si>
  <si>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</si>
  <si>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</si>
  <si>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</si>
  <si>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</si>
  <si>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</si>
  <si>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</si>
  <si>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</si>
  <si>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</si>
  <si>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</si>
  <si>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</si>
  <si>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</si>
  <si>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</si>
  <si>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</si>
  <si>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</si>
  <si>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</si>
  <si>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</si>
  <si>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</si>
  <si>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</si>
  <si>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</si>
  <si>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</si>
  <si>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</si>
  <si>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</si>
  <si>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</si>
  <si>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</si>
  <si>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</si>
  <si>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</si>
  <si>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</si>
  <si>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</si>
  <si>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</si>
  <si>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</si>
  <si>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</si>
  <si>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</si>
  <si>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</si>
  <si>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</si>
  <si>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</si>
  <si>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</si>
  <si>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</si>
  <si>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</si>
  <si>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</si>
  <si>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</si>
  <si>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</si>
  <si>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</si>
  <si>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</si>
  <si>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</si>
  <si>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</si>
  <si>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</si>
  <si>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</si>
  <si>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</si>
  <si>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</si>
  <si>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</si>
  <si>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</si>
  <si>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</si>
  <si>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</si>
  <si>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</si>
  <si>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</si>
  <si>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</si>
  <si>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</si>
  <si>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</si>
  <si>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</si>
  <si>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</si>
  <si>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</si>
  <si>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</si>
  <si>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</si>
  <si>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</si>
  <si>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</si>
  <si>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</si>
  <si>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</si>
  <si>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</si>
  <si>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</si>
  <si>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</si>
  <si>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</si>
  <si>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</si>
  <si>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</si>
  <si>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</si>
  <si>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</si>
  <si>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</si>
  <si>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</si>
  <si>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</si>
  <si>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</si>
  <si>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</si>
  <si>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</si>
  <si>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</si>
  <si>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</si>
  <si>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</si>
  <si>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</si>
  <si>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</si>
  <si>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</si>
  <si>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</si>
  <si>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</si>
  <si>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</si>
  <si>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</si>
  <si>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</si>
  <si>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</si>
  <si>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</si>
  <si>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</si>
  <si>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</si>
  <si>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</si>
  <si>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</si>
  <si>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</si>
  <si>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</si>
  <si>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</si>
  <si>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</si>
  <si>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</si>
  <si>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</si>
  <si>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</si>
  <si>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</si>
  <si>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</si>
  <si>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</si>
  <si>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</si>
  <si>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</si>
  <si>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</si>
  <si>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</si>
  <si>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</si>
  <si>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</si>
  <si>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</si>
  <si>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</si>
  <si>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</si>
  <si>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</si>
  <si>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</si>
  <si>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</si>
  <si>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</si>
  <si>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</si>
  <si>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</si>
  <si>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</si>
  <si>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</si>
  <si>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</si>
  <si>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</si>
  <si>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</si>
  <si>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</si>
  <si>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</si>
  <si>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</si>
  <si>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</si>
  <si>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</si>
  <si>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</si>
  <si>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</si>
  <si>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</si>
  <si>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</si>
  <si>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</si>
  <si>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</si>
  <si>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</si>
  <si>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</si>
  <si>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</si>
  <si>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</si>
  <si>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</si>
  <si>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</si>
  <si>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</si>
  <si>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</si>
  <si>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</si>
  <si>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</si>
  <si>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</si>
  <si>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</si>
  <si>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</si>
  <si>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</si>
  <si>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</si>
  <si>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</si>
  <si>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</si>
  <si>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</si>
  <si>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</si>
  <si>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</si>
  <si>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</si>
  <si>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</si>
  <si>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</si>
  <si>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</si>
  <si>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</si>
  <si>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</si>
  <si>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</si>
  <si>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</si>
  <si>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</si>
  <si>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</si>
  <si>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</si>
  <si>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</si>
  <si>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</si>
  <si>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</si>
  <si>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</si>
  <si>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</si>
  <si>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</si>
  <si>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</si>
  <si>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</si>
  <si>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</si>
  <si>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</si>
  <si>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</si>
  <si>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</si>
  <si>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</si>
  <si>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</si>
  <si>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</si>
  <si>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</si>
  <si>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</si>
  <si>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</si>
  <si>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</si>
  <si>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</si>
  <si>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</si>
  <si>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</si>
  <si>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</si>
  <si>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</si>
  <si>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</si>
  <si>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</si>
  <si>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</si>
  <si>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</si>
  <si>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</si>
  <si>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</si>
  <si>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</si>
  <si>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</si>
  <si>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</si>
  <si>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</si>
  <si>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</si>
  <si>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</si>
  <si>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</si>
  <si>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</si>
  <si>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</si>
  <si>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</si>
  <si>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</si>
  <si>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</si>
  <si>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</si>
  <si>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</si>
  <si>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</si>
  <si>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</si>
  <si>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</si>
  <si>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</si>
  <si>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</si>
  <si>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</si>
  <si>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</si>
  <si>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</si>
  <si>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</si>
  <si>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</si>
  <si>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</si>
  <si>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</si>
  <si>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</si>
  <si>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</si>
  <si>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</si>
  <si>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</si>
  <si>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</si>
  <si>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</si>
  <si>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</si>
  <si>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</si>
  <si>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</si>
  <si>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</si>
  <si>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</si>
  <si>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</si>
  <si>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</si>
  <si>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</si>
  <si>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</si>
  <si>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</si>
  <si>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</si>
  <si>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</si>
  <si>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</si>
  <si>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</si>
  <si>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</si>
  <si>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</si>
  <si>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</si>
  <si>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</si>
  <si>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</si>
  <si>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</si>
  <si>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</si>
  <si>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</si>
  <si>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</si>
  <si>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</si>
  <si>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</si>
  <si>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</si>
  <si>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</si>
  <si>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</si>
  <si>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</si>
  <si>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</si>
  <si>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</si>
  <si>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</si>
  <si>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</si>
  <si>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</si>
  <si>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</si>
  <si>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</si>
  <si>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</si>
  <si>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</si>
  <si>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</si>
  <si>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</si>
  <si>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</si>
  <si>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</si>
  <si>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</si>
  <si>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</si>
  <si>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</si>
  <si>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</si>
  <si>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</si>
  <si>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</si>
  <si>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</si>
  <si>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</si>
  <si>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</si>
  <si>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</si>
  <si>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</si>
  <si>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</si>
  <si>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</si>
  <si>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</si>
  <si>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</si>
  <si>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</si>
  <si>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</si>
  <si>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</si>
  <si>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</si>
  <si>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</si>
  <si>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</si>
  <si>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</si>
  <si>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</si>
  <si>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</si>
  <si>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</si>
  <si>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</si>
  <si>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</si>
  <si>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</si>
  <si>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</si>
  <si>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</si>
  <si>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</si>
  <si>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</si>
  <si>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</si>
  <si>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</si>
  <si>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</si>
  <si>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</si>
  <si>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</si>
  <si>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</si>
  <si>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</si>
  <si>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</si>
  <si>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</si>
  <si>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</si>
  <si>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</si>
  <si>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</si>
  <si>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</si>
  <si>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</si>
  <si>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</si>
  <si>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</si>
  <si>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</si>
  <si>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</si>
  <si>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</si>
  <si>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</si>
  <si>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</si>
  <si>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</si>
  <si>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</si>
  <si>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</si>
  <si>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</si>
  <si>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</si>
  <si>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</si>
  <si>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</si>
  <si>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</si>
  <si>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</si>
  <si>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</si>
  <si>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</si>
  <si>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</si>
  <si>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</si>
  <si>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</si>
  <si>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</si>
  <si>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</si>
  <si>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</si>
  <si>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</si>
  <si>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</si>
  <si>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</si>
  <si>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</si>
  <si>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</si>
  <si>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</si>
  <si>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</si>
  <si>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</si>
  <si>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</si>
  <si>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</si>
  <si>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</si>
  <si>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</si>
  <si>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</si>
  <si>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</si>
  <si>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</si>
  <si>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</si>
  <si>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</si>
  <si>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</si>
  <si>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</si>
  <si>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</si>
  <si>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</si>
  <si>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</si>
  <si>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</si>
  <si>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</si>
  <si>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</si>
  <si>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</si>
  <si>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</si>
  <si>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</si>
  <si>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</si>
  <si>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</si>
  <si>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</si>
  <si>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</si>
  <si>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</si>
  <si>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</si>
  <si>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</si>
  <si>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</si>
  <si>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</si>
  <si>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</si>
  <si>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</si>
  <si>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</si>
  <si>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</si>
  <si>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</si>
  <si>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</si>
  <si>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</si>
  <si>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</si>
  <si>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</si>
  <si>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</si>
  <si>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</si>
  <si>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</si>
  <si>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</si>
  <si>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</si>
  <si>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</si>
  <si>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</si>
  <si>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</si>
  <si>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</si>
  <si>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</si>
  <si>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</si>
  <si>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</si>
  <si>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</si>
  <si>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</si>
  <si>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</si>
  <si>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</si>
  <si>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</si>
  <si>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</si>
  <si>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</si>
  <si>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</si>
  <si>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</si>
  <si>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</si>
  <si>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</si>
  <si>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</si>
  <si>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</si>
  <si>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</si>
  <si>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</si>
  <si>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</si>
  <si>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</si>
  <si>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</si>
  <si>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</si>
  <si>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</si>
  <si>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</si>
  <si>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</si>
  <si>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</si>
  <si>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</si>
  <si>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</si>
  <si>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</si>
  <si>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</si>
  <si>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</si>
  <si>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</si>
  <si>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</si>
  <si>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</si>
  <si>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</si>
  <si>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</si>
  <si>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</si>
  <si>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</si>
  <si>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</si>
  <si>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</si>
  <si>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</si>
  <si>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</si>
  <si>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</si>
  <si>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</si>
  <si>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</si>
  <si>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</si>
  <si>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</si>
  <si>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</si>
  <si>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</si>
  <si>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</si>
  <si>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</si>
  <si>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</si>
  <si>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</si>
  <si>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</si>
  <si>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</si>
  <si>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</si>
  <si>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</si>
  <si>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</si>
  <si>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</si>
  <si>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</si>
  <si>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</si>
  <si>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</si>
  <si>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</si>
  <si>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</si>
  <si>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</si>
  <si>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</si>
  <si>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</si>
  <si>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</si>
  <si>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</si>
  <si>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</si>
  <si>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</si>
  <si>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</si>
  <si>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</si>
  <si>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</si>
  <si>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</si>
  <si>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</si>
  <si>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</si>
  <si>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</si>
  <si>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</si>
  <si>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</si>
  <si>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</si>
  <si>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</si>
  <si>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</si>
  <si>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</si>
  <si>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</si>
  <si>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</si>
  <si>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</si>
  <si>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</si>
  <si>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</si>
  <si>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</si>
  <si>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</si>
  <si>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</si>
  <si>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</si>
  <si>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</si>
  <si>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</si>
  <si>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</si>
  <si>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</si>
  <si>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</si>
  <si>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</si>
  <si>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</si>
  <si>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</si>
  <si>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</si>
  <si>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</si>
  <si>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</si>
  <si>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</si>
  <si>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</si>
  <si>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</si>
  <si>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</si>
  <si>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</si>
  <si>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</si>
  <si>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</si>
  <si>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</si>
  <si>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</si>
  <si>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</si>
  <si>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</si>
  <si>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</si>
  <si>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</si>
  <si>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</si>
  <si>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</si>
  <si>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</si>
  <si>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</si>
  <si>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</si>
  <si>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</si>
  <si>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</si>
  <si>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</si>
  <si>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</si>
  <si>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</si>
  <si>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</si>
  <si>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</si>
  <si>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</si>
  <si>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</si>
  <si>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</si>
  <si>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</si>
  <si>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</si>
  <si>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</si>
  <si>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</si>
  <si>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</si>
  <si>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</si>
  <si>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</si>
  <si>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</si>
  <si>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</si>
  <si>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</si>
  <si>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</si>
  <si>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</si>
  <si>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</si>
  <si>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</si>
  <si>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</si>
  <si>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</si>
  <si>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</si>
  <si>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</si>
  <si>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</si>
  <si>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</si>
  <si>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</si>
  <si>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</si>
  <si>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</si>
  <si>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</si>
  <si>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</si>
  <si>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</si>
  <si>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</si>
  <si>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</si>
  <si>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</si>
  <si>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</si>
  <si>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</si>
  <si>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</si>
  <si>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</si>
  <si>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</si>
  <si>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</si>
  <si>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</si>
  <si>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</si>
  <si>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</si>
  <si>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</si>
  <si>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</si>
  <si>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</si>
  <si>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</si>
  <si>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</si>
  <si>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</si>
  <si>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</si>
  <si>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</si>
  <si>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</si>
  <si>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</si>
  <si>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</si>
  <si>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</si>
  <si>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</si>
  <si>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</si>
  <si>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</si>
  <si>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</si>
  <si>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</si>
  <si>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</si>
  <si>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</si>
  <si>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</si>
  <si>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</si>
  <si>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</si>
  <si>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</si>
  <si>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</si>
  <si>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</si>
  <si>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</si>
  <si>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</si>
  <si>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</si>
  <si>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</si>
  <si>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</si>
  <si>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</si>
  <si>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</si>
  <si>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</si>
  <si>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</si>
  <si>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</si>
  <si>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</si>
  <si>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</si>
  <si>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</si>
  <si>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</si>
  <si>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</si>
  <si>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</si>
  <si>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</si>
  <si>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</si>
  <si>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</si>
  <si>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</si>
  <si>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</si>
  <si>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</si>
  <si>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</si>
  <si>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</si>
  <si>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</si>
  <si>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</si>
  <si>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</si>
  <si>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</si>
  <si>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</si>
  <si>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</si>
  <si>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</si>
  <si>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</si>
  <si>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</si>
  <si>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</si>
  <si>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</si>
  <si>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</si>
  <si>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</si>
  <si>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</si>
  <si>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</si>
  <si>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</si>
  <si>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</si>
  <si>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</si>
  <si>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</si>
  <si>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</si>
  <si>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</si>
  <si>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</si>
  <si>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</si>
  <si>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</si>
  <si>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</si>
  <si>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</si>
  <si>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</si>
  <si>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</si>
  <si>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</si>
  <si>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</si>
  <si>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</si>
  <si>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</si>
  <si>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</si>
  <si>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</si>
  <si>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</si>
  <si>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</si>
  <si>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</si>
  <si>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</si>
  <si>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</si>
  <si>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</si>
  <si>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</si>
  <si>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</si>
  <si>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</si>
  <si>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</si>
  <si>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</si>
  <si>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</si>
  <si>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</si>
  <si>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</si>
  <si>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</si>
  <si>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</si>
  <si>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</si>
  <si>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</si>
  <si>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</si>
  <si>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</si>
  <si>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</si>
  <si>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</si>
  <si>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</si>
  <si>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</si>
  <si>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</si>
  <si>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</si>
  <si>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</si>
  <si>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</si>
  <si>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</si>
  <si>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</si>
  <si>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</si>
  <si>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</si>
  <si>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</si>
  <si>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</si>
  <si>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</si>
  <si>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</si>
  <si>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</si>
  <si>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</si>
  <si>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</si>
  <si>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</si>
  <si>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</si>
  <si>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</si>
  <si>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</si>
  <si>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</si>
  <si>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</si>
  <si>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</si>
  <si>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</si>
  <si>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</si>
  <si>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</si>
  <si>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</si>
  <si>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</si>
  <si>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</si>
  <si>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</si>
  <si>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</si>
  <si>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</si>
  <si>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</si>
  <si>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</si>
  <si>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</si>
  <si>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</si>
  <si>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</si>
  <si>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</si>
  <si>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</si>
  <si>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</si>
  <si>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</si>
  <si>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</si>
  <si>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</si>
  <si>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</si>
  <si>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</si>
  <si>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</si>
  <si>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</si>
  <si>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</si>
  <si>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</si>
  <si>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</si>
  <si>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</si>
  <si>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</si>
  <si>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</si>
  <si>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</si>
  <si>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</si>
  <si>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</si>
  <si>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</si>
  <si>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</si>
  <si>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</si>
  <si>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</si>
  <si>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</si>
  <si>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</si>
  <si>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</si>
  <si>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</si>
  <si>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</si>
  <si>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</si>
  <si>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</si>
  <si>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</si>
  <si>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</si>
  <si>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</si>
  <si>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</si>
  <si>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</si>
  <si>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</si>
  <si>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</si>
  <si>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</si>
  <si>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</si>
  <si>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</si>
  <si>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</si>
  <si>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</si>
  <si>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</si>
  <si>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</si>
  <si>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</si>
  <si>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</si>
  <si>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</si>
  <si>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</si>
  <si>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</si>
  <si>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</si>
  <si>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</si>
  <si>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</si>
  <si>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</si>
  <si>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</si>
  <si>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</si>
  <si>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</si>
  <si>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</si>
  <si>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</si>
  <si>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</si>
  <si>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</si>
  <si>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</si>
  <si>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</si>
  <si>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</si>
  <si>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</si>
  <si>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</si>
  <si>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</si>
  <si>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</si>
  <si>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</si>
  <si>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</si>
  <si>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</si>
  <si>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</si>
  <si>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</si>
  <si>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</si>
  <si>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</si>
  <si>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</si>
  <si>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</si>
  <si>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</si>
  <si>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</si>
  <si>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</si>
  <si>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</si>
  <si>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</si>
  <si>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</si>
  <si>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</si>
  <si>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</si>
  <si>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</si>
  <si>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</si>
  <si>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</si>
  <si>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</si>
  <si>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</si>
  <si>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</si>
  <si>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</si>
  <si>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</si>
  <si>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</si>
  <si>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</si>
  <si>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</si>
  <si>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</si>
  <si>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</si>
  <si>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</si>
  <si>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</si>
  <si>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</si>
  <si>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</si>
  <si>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</si>
  <si>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</si>
  <si>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</si>
  <si>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</si>
  <si>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</si>
  <si>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</si>
  <si>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</si>
  <si>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</si>
  <si>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</si>
  <si>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</si>
  <si>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</si>
  <si>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</si>
  <si>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</si>
  <si>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</si>
  <si>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</si>
  <si>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</si>
  <si>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</si>
  <si>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</si>
  <si>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</si>
  <si>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</si>
  <si>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</si>
  <si>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</si>
  <si>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</si>
  <si>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</si>
  <si>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</si>
  <si>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</si>
  <si>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</si>
  <si>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</si>
  <si>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</si>
  <si>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</si>
  <si>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</si>
  <si>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</si>
  <si>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</si>
  <si>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</si>
  <si>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</si>
  <si>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</si>
  <si>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</si>
  <si>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</si>
  <si>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</si>
  <si>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</si>
  <si>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</si>
  <si>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</si>
  <si>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</si>
  <si>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</si>
  <si>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</si>
  <si>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</si>
  <si>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</si>
  <si>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</si>
  <si>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</si>
  <si>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</si>
  <si>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</si>
  <si>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</si>
  <si>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</si>
  <si>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</si>
  <si>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</si>
  <si>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</si>
  <si>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</si>
  <si>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</si>
  <si>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</si>
  <si>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</si>
  <si>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</si>
  <si>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</si>
  <si>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</si>
  <si>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</si>
  <si>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</si>
  <si>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</si>
  <si>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</si>
  <si>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</si>
  <si>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</si>
  <si>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</si>
  <si>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</si>
  <si>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</si>
  <si>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</si>
  <si>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</si>
  <si>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</si>
  <si>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</si>
  <si>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</si>
  <si>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</si>
  <si>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</si>
  <si>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</si>
  <si>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</si>
  <si>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</si>
  <si>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</si>
  <si>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</si>
  <si>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</si>
  <si>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</si>
  <si>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</si>
  <si>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</si>
  <si>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</si>
  <si>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</si>
  <si>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</si>
  <si>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</si>
  <si>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</si>
  <si>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</si>
  <si>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</si>
  <si>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</si>
  <si>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</si>
  <si>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</si>
  <si>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</si>
  <si>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</si>
  <si>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</si>
  <si>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</si>
  <si>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</si>
  <si>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</si>
  <si>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</si>
  <si>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</si>
  <si>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</si>
  <si>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</si>
  <si>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</si>
  <si>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</si>
  <si>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</si>
  <si>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</si>
  <si>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</si>
  <si>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</si>
  <si>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</si>
  <si>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</si>
  <si>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</si>
  <si>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</si>
  <si>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</si>
  <si>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</si>
  <si>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</si>
  <si>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</si>
  <si>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</si>
  <si>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</si>
  <si>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</si>
  <si>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</si>
  <si>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</si>
  <si>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</si>
  <si>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</si>
  <si>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</si>
  <si>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</si>
  <si>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</si>
  <si>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</si>
  <si>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</si>
  <si>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</si>
  <si>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</si>
  <si>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</si>
  <si>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</si>
  <si>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</si>
  <si>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</si>
  <si>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</si>
  <si>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</si>
  <si>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</si>
  <si>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</si>
  <si>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</si>
  <si>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</si>
  <si>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</si>
  <si>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</si>
  <si>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</si>
  <si>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</si>
  <si>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</si>
  <si>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</si>
  <si>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</si>
  <si>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</si>
  <si>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</si>
  <si>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</si>
  <si>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</si>
  <si>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</si>
  <si>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</si>
  <si>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</si>
  <si>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</si>
  <si>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</si>
  <si>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</si>
  <si>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</si>
  <si>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</si>
  <si>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</si>
  <si>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</si>
  <si>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</si>
  <si>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</si>
  <si>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</si>
  <si>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</si>
  <si>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</si>
  <si>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</si>
  <si>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</si>
  <si>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</si>
  <si>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</si>
  <si>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</si>
  <si>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</si>
  <si>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</si>
  <si>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</si>
  <si>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</si>
  <si>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</si>
  <si>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</si>
  <si>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</si>
  <si>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</si>
  <si>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</si>
  <si>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</si>
  <si>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</si>
  <si>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</si>
  <si>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</si>
  <si>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</si>
  <si>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</si>
  <si>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</si>
  <si>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</si>
  <si>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</si>
  <si>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</si>
  <si>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</si>
  <si>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</si>
  <si>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</si>
  <si>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</si>
  <si>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</si>
  <si>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</si>
  <si>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</si>
  <si>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</si>
  <si>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</si>
  <si>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</si>
  <si>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</si>
  <si>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</si>
  <si>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</si>
  <si>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</si>
  <si>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</si>
  <si>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</si>
  <si>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</si>
  <si>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</si>
  <si>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</si>
  <si>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</si>
  <si>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</si>
  <si>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</si>
  <si>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</si>
  <si>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</si>
  <si>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</si>
  <si>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</si>
  <si>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</si>
  <si>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</si>
  <si>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</si>
  <si>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</si>
  <si>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</si>
  <si>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</si>
  <si>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</si>
  <si>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</si>
  <si>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</si>
  <si>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</si>
  <si>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</si>
  <si>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</si>
  <si>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</si>
  <si>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</si>
  <si>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</si>
  <si>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</si>
  <si>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</si>
  <si>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</si>
  <si>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</si>
  <si>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</si>
  <si>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</si>
  <si>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</si>
  <si>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</si>
  <si>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</si>
  <si>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</si>
  <si>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</si>
  <si>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</si>
  <si>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</si>
  <si>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</si>
  <si>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</si>
  <si>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</si>
  <si>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</si>
  <si>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</si>
  <si>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</si>
  <si>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</si>
  <si>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</si>
  <si>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</si>
  <si>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</si>
  <si>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</si>
  <si>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</si>
  <si>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</si>
  <si>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</si>
  <si>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</si>
  <si>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</si>
  <si>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</si>
  <si>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</si>
  <si>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</si>
  <si>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</si>
  <si>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</si>
  <si>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</si>
  <si>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</si>
  <si>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</si>
  <si>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</si>
  <si>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</si>
  <si>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</si>
  <si>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</si>
  <si>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</si>
  <si>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</si>
  <si>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</si>
  <si>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</si>
  <si>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</si>
  <si>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</si>
  <si>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</si>
  <si>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</si>
  <si>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</si>
  <si>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</si>
  <si>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</si>
  <si>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</si>
  <si>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</si>
  <si>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</si>
  <si>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</si>
  <si>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</si>
  <si>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</si>
  <si>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</si>
  <si>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</si>
  <si>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</si>
  <si>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</si>
  <si>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</si>
  <si>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</si>
  <si>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</si>
  <si>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</si>
  <si>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</si>
  <si>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</si>
  <si>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</si>
  <si>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</si>
  <si>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</si>
  <si>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</si>
  <si>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</si>
  <si>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</si>
  <si>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</si>
  <si>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</si>
  <si>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</si>
  <si>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</si>
  <si>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</si>
  <si>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</si>
  <si>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</si>
  <si>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</si>
  <si>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</si>
  <si>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</si>
  <si>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</si>
  <si>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</si>
  <si>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</si>
  <si>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</si>
  <si>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</si>
  <si>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</si>
  <si>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</si>
  <si>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</si>
  <si>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</si>
  <si>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</si>
  <si>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</si>
  <si>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</si>
  <si>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</si>
  <si>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</si>
  <si>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</si>
  <si>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</si>
  <si>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</si>
  <si>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</si>
  <si>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</si>
  <si>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</si>
  <si>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</si>
  <si>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</si>
  <si>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</si>
  <si>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</si>
  <si>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</si>
  <si>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</si>
  <si>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</si>
  <si>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</si>
  <si>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</si>
  <si>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</si>
  <si>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</si>
  <si>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</si>
  <si>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</si>
  <si>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</si>
  <si>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</si>
  <si>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</si>
  <si>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</si>
  <si>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</si>
  <si>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</si>
  <si>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</si>
  <si>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</si>
  <si>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</si>
  <si>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</si>
  <si>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</si>
  <si>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</si>
  <si>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</si>
  <si>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</si>
  <si>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</si>
  <si>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</si>
  <si>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</si>
  <si>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</si>
  <si>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</si>
  <si>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</si>
  <si>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</si>
  <si>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</si>
  <si>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</si>
  <si>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</si>
  <si>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</si>
  <si>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</si>
  <si>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</si>
  <si>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</si>
  <si>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</si>
  <si>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</si>
  <si>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</si>
  <si>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</si>
  <si>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</si>
  <si>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</si>
  <si>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</si>
  <si>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</si>
  <si>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</si>
  <si>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</si>
  <si>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</si>
  <si>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</si>
  <si>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</si>
  <si>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</si>
  <si>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</si>
  <si>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</si>
  <si>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</si>
  <si>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</si>
  <si>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</si>
  <si>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</si>
  <si>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</si>
  <si>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</si>
  <si>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</si>
  <si>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</si>
  <si>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</si>
  <si>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</si>
  <si>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</si>
  <si>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</si>
  <si>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</si>
  <si>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</si>
  <si>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</si>
  <si>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</si>
  <si>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</si>
  <si>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</si>
  <si>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</si>
  <si>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</si>
  <si>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</si>
  <si>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</si>
  <si>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</si>
  <si>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</si>
  <si>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</si>
  <si>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</si>
  <si>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</si>
  <si>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</si>
  <si>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</si>
  <si>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</si>
  <si>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</si>
  <si>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</si>
  <si>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</si>
  <si>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</si>
  <si>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</si>
  <si>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</si>
  <si>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</si>
  <si>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</si>
  <si>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</si>
  <si>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</si>
  <si>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</si>
  <si>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</si>
  <si>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</si>
  <si>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</si>
  <si>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</si>
  <si>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</si>
  <si>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</si>
  <si>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</si>
  <si>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</si>
  <si>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</si>
  <si>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</si>
  <si>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</si>
  <si>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</si>
  <si>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</si>
  <si>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</si>
  <si>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</si>
  <si>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</si>
  <si>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</si>
  <si>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</si>
  <si>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</si>
  <si>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</si>
  <si>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</si>
  <si>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</si>
  <si>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</si>
  <si>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</si>
  <si>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</si>
  <si>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</si>
  <si>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</si>
  <si>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</si>
  <si>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</si>
  <si>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</si>
  <si>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</si>
  <si>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</si>
  <si>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</si>
  <si>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</si>
  <si>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</si>
  <si>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</si>
  <si>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</si>
  <si>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</si>
  <si>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</si>
  <si>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</si>
  <si>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</si>
  <si>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</si>
  <si>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</si>
  <si>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</si>
  <si>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</si>
  <si>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</si>
  <si>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</si>
  <si>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</si>
  <si>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</si>
  <si>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</si>
  <si>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</si>
  <si>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</si>
  <si>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</si>
  <si>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</si>
  <si>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</si>
  <si>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</si>
  <si>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</si>
  <si>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</si>
  <si>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</si>
  <si>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</si>
  <si>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</si>
  <si>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</si>
  <si>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</si>
  <si>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</si>
  <si>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</si>
  <si>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</si>
  <si>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</si>
  <si>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</si>
  <si>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</si>
  <si>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</si>
  <si>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</si>
  <si>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</si>
  <si>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</si>
  <si>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</si>
  <si>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</si>
  <si>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</si>
  <si>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</si>
  <si>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</si>
  <si>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</si>
  <si>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</si>
  <si>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</si>
  <si>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</si>
  <si>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</si>
  <si>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</si>
  <si>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</si>
  <si>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</si>
  <si>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</si>
  <si>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</si>
  <si>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</si>
  <si>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</si>
  <si>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</si>
  <si>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</si>
  <si>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</si>
  <si>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</si>
  <si>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</si>
  <si>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</si>
  <si>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</si>
  <si>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</si>
  <si>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</si>
  <si>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</si>
  <si>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</si>
  <si>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</si>
  <si>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</si>
  <si>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</si>
  <si>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</si>
  <si>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</si>
  <si>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</si>
  <si>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</si>
  <si>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</si>
  <si>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</si>
  <si>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</si>
  <si>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</si>
  <si>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</si>
  <si>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</si>
  <si>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</si>
  <si>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</si>
  <si>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</si>
  <si>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</si>
  <si>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</si>
  <si>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</si>
  <si>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</si>
  <si>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</si>
  <si>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</si>
  <si>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</si>
  <si>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</si>
  <si>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</si>
  <si>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</si>
  <si>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</si>
  <si>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</si>
  <si>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</si>
  <si>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</si>
  <si>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</si>
  <si>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</si>
  <si>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</si>
  <si>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</si>
  <si>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</si>
  <si>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</si>
  <si>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</si>
  <si>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</si>
  <si>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</si>
  <si>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</si>
  <si>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</si>
  <si>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</si>
  <si>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</si>
  <si>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</si>
  <si>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</si>
  <si>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</si>
  <si>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</si>
  <si>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</si>
  <si>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</si>
  <si>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</si>
  <si>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</si>
  <si>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</si>
  <si>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</si>
  <si>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</si>
  <si>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</si>
  <si>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</si>
  <si>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</si>
  <si>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</si>
  <si>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</si>
  <si>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</si>
  <si>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</si>
  <si>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</si>
  <si>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</si>
  <si>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</si>
  <si>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</si>
  <si>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</si>
  <si>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</si>
  <si>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</si>
  <si>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</si>
  <si>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</si>
  <si>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</si>
  <si>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</si>
  <si>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</si>
  <si>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</si>
  <si>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</si>
  <si>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</si>
  <si>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</si>
  <si>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</si>
  <si>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</si>
  <si>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</si>
  <si>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</si>
  <si>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</si>
  <si>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</si>
  <si>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</si>
  <si>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</si>
  <si>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</si>
  <si>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</si>
  <si>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</si>
  <si>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</si>
  <si>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</si>
  <si>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</si>
  <si>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</si>
  <si>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</si>
  <si>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</si>
  <si>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</si>
  <si>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</si>
  <si>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</si>
  <si>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</si>
  <si>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</si>
  <si>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</si>
  <si>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</si>
  <si>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</si>
  <si>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</si>
  <si>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</si>
  <si>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</si>
  <si>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</si>
  <si>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</si>
  <si>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</si>
  <si>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</si>
  <si>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</si>
  <si>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</si>
  <si>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</si>
  <si>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</si>
  <si>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</si>
  <si>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</si>
  <si>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</si>
  <si>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</si>
  <si>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</si>
  <si>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</si>
  <si>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</si>
  <si>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</si>
  <si>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</si>
  <si>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</si>
  <si>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</si>
  <si>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</si>
  <si>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</si>
  <si>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</si>
  <si>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</si>
  <si>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</si>
  <si>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</si>
  <si>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</si>
  <si>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</si>
  <si>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</si>
  <si>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</si>
  <si>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</si>
  <si>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</si>
  <si>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</si>
  <si>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</si>
  <si>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</si>
  <si>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</si>
  <si>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</si>
  <si>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</si>
  <si>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</si>
  <si>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</si>
  <si>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</si>
  <si>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</si>
  <si>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</si>
  <si>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</si>
  <si>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</si>
  <si>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</si>
  <si>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</si>
  <si>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</si>
  <si>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</si>
  <si>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</si>
  <si>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</si>
  <si>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</si>
  <si>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</si>
  <si>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</si>
  <si>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</si>
  <si>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</si>
  <si>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</si>
  <si>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</si>
  <si>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</si>
  <si>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</si>
  <si>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</si>
  <si>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</si>
  <si>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</si>
  <si>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</si>
  <si>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</si>
  <si>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</si>
  <si>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</si>
  <si>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</si>
  <si>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</si>
  <si>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</si>
  <si>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</si>
  <si>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</si>
  <si>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</si>
  <si>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</si>
  <si>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</si>
  <si>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</si>
  <si>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</si>
  <si>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</si>
  <si>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</si>
  <si>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</si>
  <si>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</si>
  <si>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</si>
  <si>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</si>
  <si>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</si>
  <si>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</si>
  <si>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</si>
  <si>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</si>
  <si>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</si>
  <si>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</si>
  <si>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</si>
  <si>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</si>
  <si>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</si>
  <si>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</si>
  <si>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</si>
  <si>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</si>
  <si>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</si>
  <si>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</si>
  <si>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</si>
  <si>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</si>
  <si>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</si>
  <si>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</si>
  <si>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</si>
  <si>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</si>
  <si>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</si>
  <si>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</si>
  <si>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</si>
  <si>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</si>
  <si>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</si>
  <si>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</si>
  <si>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</si>
  <si>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</si>
  <si>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</si>
  <si>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</si>
  <si>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</si>
  <si>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</si>
  <si>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</si>
  <si>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</si>
  <si>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</si>
  <si>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</si>
  <si>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</si>
  <si>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</si>
  <si>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</si>
  <si>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</si>
  <si>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</si>
  <si>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</si>
  <si>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</si>
  <si>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</si>
  <si>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</si>
  <si>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</si>
  <si>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</si>
  <si>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</si>
  <si>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</si>
  <si>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</si>
  <si>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</si>
  <si>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</si>
  <si>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</si>
  <si>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</si>
  <si>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</si>
  <si>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</si>
  <si>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</si>
  <si>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</si>
  <si>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</si>
  <si>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</si>
  <si>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</si>
  <si>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</si>
  <si>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</si>
  <si>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</si>
  <si>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</si>
  <si>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</si>
  <si>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</si>
  <si>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</si>
  <si>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</si>
  <si>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</si>
  <si>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</si>
  <si>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</si>
  <si>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</si>
  <si>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</si>
  <si>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</si>
  <si>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</si>
  <si>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</si>
  <si>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</si>
  <si>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</si>
  <si>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</si>
  <si>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</si>
  <si>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</si>
  <si>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</si>
  <si>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</si>
  <si>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</si>
  <si>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</si>
  <si>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</si>
  <si>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</si>
  <si>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</si>
  <si>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</si>
  <si>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</si>
  <si>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</si>
  <si>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</si>
  <si>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</si>
  <si>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</si>
  <si>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</si>
  <si>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</si>
  <si>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</si>
  <si>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</si>
  <si>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</si>
  <si>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</si>
  <si>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</si>
  <si>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</si>
  <si>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</si>
  <si>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</si>
  <si>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</si>
  <si>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</si>
  <si>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</si>
  <si>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</si>
  <si>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</si>
  <si>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</si>
  <si>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</si>
  <si>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</si>
  <si>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</si>
  <si>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</si>
  <si>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</si>
  <si>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</si>
  <si>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</si>
  <si>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</si>
  <si>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</si>
  <si>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</si>
  <si>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</si>
  <si>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</si>
  <si>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</si>
  <si>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</si>
  <si>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</si>
  <si>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</si>
  <si>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</si>
  <si>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</si>
  <si>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</si>
  <si>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</si>
  <si>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</si>
  <si>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</si>
  <si>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</si>
  <si>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</si>
  <si>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</si>
  <si>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</si>
  <si>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</si>
  <si>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</si>
  <si>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</si>
  <si>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</si>
  <si>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</si>
  <si>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</si>
  <si>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</si>
  <si>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</si>
  <si>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</si>
  <si>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</si>
  <si>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</si>
  <si>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</si>
  <si>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</si>
  <si>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</si>
  <si>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</si>
  <si>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</si>
  <si>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</si>
  <si>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</si>
  <si>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</si>
  <si>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</si>
  <si>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</si>
  <si>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</si>
  <si>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</si>
  <si>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</si>
  <si>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</si>
  <si>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</si>
  <si>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</si>
  <si>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</si>
  <si>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</si>
  <si>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</si>
  <si>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</si>
  <si>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</si>
  <si>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</si>
  <si>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</si>
  <si>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</si>
  <si>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</si>
  <si>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</si>
  <si>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</si>
  <si>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</si>
  <si>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</si>
  <si>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</si>
  <si>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</si>
  <si>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</si>
  <si>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</si>
  <si>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</si>
  <si>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</si>
  <si>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</si>
  <si>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</si>
  <si>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</si>
  <si>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</si>
  <si>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</si>
  <si>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</si>
  <si>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</si>
  <si>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</si>
  <si>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</si>
  <si>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</si>
  <si>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</si>
  <si>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</si>
  <si>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</si>
  <si>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</si>
  <si>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</si>
  <si>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</si>
  <si>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</si>
  <si>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</si>
  <si>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</si>
  <si>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</si>
  <si>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</si>
  <si>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</si>
  <si>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</si>
  <si>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</si>
  <si>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</si>
  <si>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</si>
  <si>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</si>
  <si>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</si>
  <si>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</si>
  <si>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</si>
  <si>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</si>
  <si>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</si>
  <si>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</si>
  <si>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</si>
  <si>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</si>
  <si>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</si>
  <si>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</si>
  <si>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</si>
  <si>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</si>
  <si>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</si>
  <si>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</si>
  <si>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</si>
  <si>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</si>
  <si>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</si>
  <si>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</si>
  <si>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</si>
  <si>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</si>
  <si>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</si>
  <si>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</si>
  <si>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</si>
  <si>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</si>
  <si>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</si>
  <si>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</si>
  <si>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</si>
  <si>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</si>
  <si>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</si>
  <si>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</si>
  <si>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</si>
  <si>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</si>
  <si>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</si>
  <si>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</si>
  <si>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</si>
  <si>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</si>
  <si>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</si>
  <si>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</si>
  <si>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</si>
  <si>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</si>
  <si>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</si>
  <si>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</si>
  <si>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</si>
  <si>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</si>
  <si>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</si>
  <si>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</si>
  <si>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</si>
  <si>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</si>
  <si>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</si>
  <si>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</si>
  <si>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</si>
  <si>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</si>
  <si>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</si>
  <si>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</si>
  <si>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</si>
  <si>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</si>
  <si>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</si>
  <si>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</si>
  <si>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</si>
  <si>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</si>
  <si>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</si>
  <si>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</si>
  <si>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</si>
  <si>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</si>
  <si>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</si>
  <si>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</si>
  <si>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</si>
  <si>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</si>
  <si>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</si>
  <si>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</si>
  <si>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</si>
  <si>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</si>
  <si>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</si>
  <si>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</si>
  <si>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</si>
  <si>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</si>
  <si>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</si>
  <si>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</si>
  <si>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</si>
  <si>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</si>
  <si>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</si>
  <si>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</si>
  <si>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</si>
  <si>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</si>
  <si>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</si>
  <si>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</si>
  <si>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</si>
  <si>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</si>
  <si>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</si>
  <si>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</si>
  <si>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</si>
  <si>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</si>
  <si>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</si>
  <si>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</si>
  <si>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</si>
  <si>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</si>
  <si>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</si>
  <si>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</si>
  <si>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</si>
  <si>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</si>
  <si>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</si>
  <si>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</si>
  <si>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</si>
  <si>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</si>
  <si>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</si>
  <si>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</si>
  <si>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</si>
  <si>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</si>
  <si>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</si>
  <si>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</si>
  <si>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</si>
  <si>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</si>
  <si>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</si>
  <si>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</si>
  <si>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</si>
  <si>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</si>
  <si>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</si>
  <si>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</si>
  <si>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</si>
  <si>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</si>
  <si>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</si>
  <si>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</si>
  <si>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</si>
  <si>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</si>
  <si>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</si>
  <si>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</si>
  <si>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</si>
  <si>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</si>
  <si>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</si>
  <si>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</si>
  <si>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</si>
  <si>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</si>
  <si>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</si>
  <si>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</si>
  <si>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</si>
  <si>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</si>
  <si>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</si>
  <si>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</si>
  <si>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</si>
  <si>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</si>
  <si>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</si>
  <si>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</si>
  <si>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</si>
  <si>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</si>
  <si>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</si>
  <si>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</si>
  <si>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</si>
  <si>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</si>
  <si>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</si>
  <si>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</si>
  <si>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</si>
  <si>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</si>
  <si>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</si>
  <si>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</si>
  <si>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</si>
  <si>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</si>
  <si>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</si>
  <si>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</si>
  <si>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</si>
  <si>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</si>
  <si>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</si>
  <si>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</si>
  <si>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</si>
  <si>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</si>
  <si>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</si>
  <si>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</si>
  <si>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</si>
  <si>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</si>
  <si>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</si>
  <si>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</si>
  <si>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</si>
  <si>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</si>
  <si>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</si>
  <si>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</si>
  <si>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</si>
  <si>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</si>
  <si>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</si>
  <si>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</si>
  <si>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</si>
  <si>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</si>
  <si>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</si>
  <si>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</si>
  <si>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</si>
  <si>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</si>
  <si>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</si>
  <si>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</si>
  <si>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</si>
  <si>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</si>
  <si>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</si>
  <si>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</si>
  <si>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</si>
  <si>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</si>
  <si>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</si>
  <si>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</si>
  <si>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</si>
  <si>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</si>
  <si>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</si>
  <si>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</si>
  <si>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</si>
  <si>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</si>
  <si>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</si>
  <si>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</si>
  <si>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</si>
  <si>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</si>
  <si>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</si>
  <si>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</si>
  <si>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</si>
  <si>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</si>
  <si>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</si>
  <si>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</si>
  <si>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</si>
  <si>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</si>
  <si>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</si>
  <si>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</si>
  <si>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</si>
  <si>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</si>
  <si>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</si>
  <si>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</si>
  <si>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</si>
  <si>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</si>
  <si>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</si>
  <si>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</si>
  <si>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</si>
  <si>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</si>
  <si>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</si>
  <si>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</si>
  <si>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</si>
  <si>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</si>
  <si>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</si>
  <si>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</si>
  <si>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</si>
  <si>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</si>
  <si>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</si>
  <si>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</si>
  <si>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</si>
  <si>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</si>
  <si>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</si>
  <si>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</si>
  <si>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</si>
  <si>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</si>
  <si>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</si>
  <si>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</si>
  <si>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</si>
  <si>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</si>
  <si>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</si>
  <si>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</si>
  <si>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</si>
  <si>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</si>
  <si>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</si>
  <si>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</si>
  <si>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</si>
  <si>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</si>
  <si>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</si>
  <si>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</si>
  <si>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</si>
  <si>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</si>
  <si>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</si>
  <si>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</si>
  <si>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</si>
  <si>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</si>
  <si>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</si>
  <si>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</si>
  <si>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</si>
  <si>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</si>
  <si>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</si>
  <si>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</si>
  <si>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</si>
  <si>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</si>
  <si>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</si>
  <si>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</si>
  <si>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</si>
  <si>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</si>
  <si>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</si>
  <si>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</si>
  <si>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</si>
  <si>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</si>
  <si>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</si>
  <si>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</si>
  <si>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</si>
  <si>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</si>
  <si>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</si>
  <si>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</si>
  <si>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</si>
  <si>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</si>
  <si>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</si>
  <si>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</si>
  <si>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</si>
  <si>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</si>
  <si>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</si>
  <si>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</si>
  <si>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</si>
  <si>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</si>
  <si>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</si>
  <si>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</si>
  <si>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</si>
  <si>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</si>
  <si>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</si>
  <si>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</si>
  <si>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</si>
  <si>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</si>
  <si>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</si>
  <si>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</si>
  <si>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</si>
  <si>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</si>
  <si>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</si>
  <si>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</si>
  <si>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</si>
  <si>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</si>
  <si>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</si>
  <si>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</si>
  <si>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</si>
  <si>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</si>
  <si>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</si>
  <si>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</si>
  <si>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</si>
  <si>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</si>
  <si>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</si>
  <si>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</si>
  <si>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</si>
  <si>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</si>
  <si>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</si>
  <si>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</si>
  <si>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</si>
  <si>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</si>
  <si>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</si>
  <si>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</si>
  <si>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</si>
  <si>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</si>
  <si>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</si>
  <si>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</si>
  <si>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</si>
  <si>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</si>
  <si>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</si>
  <si>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</si>
  <si>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</si>
  <si>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</si>
  <si>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</si>
  <si>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</si>
  <si>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</si>
  <si>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</si>
  <si>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</si>
  <si>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</si>
  <si>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</si>
  <si>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</si>
  <si>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</si>
  <si>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</si>
  <si>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</si>
  <si>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</si>
  <si>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</si>
  <si>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</si>
  <si>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</si>
  <si>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</si>
  <si>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</si>
  <si>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</si>
  <si>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</si>
  <si>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</si>
  <si>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</si>
  <si>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</si>
  <si>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</si>
  <si>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</si>
  <si>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</si>
  <si>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</si>
  <si>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</si>
  <si>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</si>
  <si>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</si>
  <si>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</si>
  <si>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</si>
  <si>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</si>
  <si>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</si>
  <si>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</si>
  <si>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</si>
  <si>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</si>
  <si>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</si>
  <si>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</si>
  <si>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</si>
  <si>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</si>
  <si>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</si>
  <si>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</si>
  <si>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</si>
  <si>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</si>
  <si>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</si>
  <si>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</si>
  <si>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</si>
  <si>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</si>
  <si>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</si>
  <si>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</si>
  <si>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</si>
  <si>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</si>
  <si>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</si>
  <si>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</si>
  <si>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</si>
  <si>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</si>
  <si>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</si>
  <si>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</si>
  <si>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</si>
  <si>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</si>
  <si>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</si>
  <si>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</si>
  <si>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</si>
  <si>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</si>
  <si>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</si>
  <si>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</si>
  <si>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</si>
  <si>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</si>
  <si>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</si>
  <si>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</si>
  <si>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</si>
  <si>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</si>
  <si>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</si>
  <si>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</si>
  <si>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</si>
  <si>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</si>
  <si>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</si>
  <si>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</si>
  <si>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</si>
  <si>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</si>
  <si>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</si>
  <si>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</si>
  <si>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</si>
  <si>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</si>
  <si>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</si>
  <si>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</si>
  <si>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</si>
  <si>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</si>
  <si>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</si>
  <si>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</si>
  <si>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</si>
  <si>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</si>
  <si>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</si>
  <si>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</si>
  <si>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</si>
  <si>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</si>
  <si>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</si>
  <si>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</si>
  <si>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</si>
  <si>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</si>
  <si>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</si>
  <si>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</si>
  <si>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</si>
  <si>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</si>
  <si>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</si>
  <si>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</si>
  <si>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</si>
  <si>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</si>
  <si>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</si>
  <si>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</si>
  <si>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</si>
  <si>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</si>
  <si>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</si>
  <si>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</si>
  <si>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</si>
  <si>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</si>
  <si>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</si>
  <si>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</si>
  <si>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</si>
  <si>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</si>
  <si>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</si>
  <si>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</si>
  <si>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</si>
  <si>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</si>
  <si>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</si>
  <si>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</si>
  <si>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</si>
  <si>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</si>
  <si>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</si>
  <si>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</si>
  <si>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</si>
  <si>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</si>
  <si>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</si>
  <si>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</si>
  <si>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</si>
  <si>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</si>
  <si>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</si>
  <si>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</si>
  <si>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</si>
  <si>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</si>
  <si>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</si>
  <si>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</si>
  <si>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</si>
  <si>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</si>
  <si>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</si>
  <si>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</si>
  <si>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</si>
  <si>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</si>
  <si>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</si>
  <si>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</si>
  <si>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</si>
  <si>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</si>
  <si>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</si>
  <si>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</si>
  <si>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</si>
  <si>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</si>
  <si>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</si>
  <si>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</si>
  <si>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</si>
  <si>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</si>
  <si>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</si>
  <si>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</si>
  <si>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</si>
  <si>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</si>
  <si>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</si>
  <si>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</si>
  <si>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</si>
  <si>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</si>
  <si>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</si>
  <si>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</si>
  <si>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</si>
  <si>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</si>
  <si>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</si>
  <si>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</si>
  <si>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</si>
  <si>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</si>
  <si>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</si>
  <si>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</si>
  <si>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</si>
  <si>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</si>
  <si>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</si>
  <si>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</si>
  <si>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</si>
  <si>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</si>
  <si>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</si>
  <si>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</si>
  <si>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</si>
  <si>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</si>
  <si>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</si>
  <si>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</si>
  <si>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</si>
  <si>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</si>
  <si>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</si>
  <si>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</si>
  <si>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</si>
  <si>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</si>
  <si>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</si>
  <si>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</si>
  <si>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</si>
  <si>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</si>
  <si>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</si>
  <si>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</si>
  <si>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</si>
  <si>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</si>
  <si>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</si>
  <si>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</si>
  <si>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</si>
  <si>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</si>
  <si>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</si>
  <si>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</si>
  <si>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</si>
  <si>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</si>
  <si>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</si>
  <si>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</si>
  <si>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</si>
  <si>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</si>
  <si>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</si>
  <si>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</si>
  <si>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</si>
  <si>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</si>
  <si>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</si>
  <si>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</si>
  <si>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</si>
  <si>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</si>
  <si>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</si>
  <si>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</si>
  <si>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</si>
  <si>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</si>
  <si>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</si>
  <si>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</si>
  <si>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</si>
  <si>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</si>
  <si>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</si>
  <si>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</si>
  <si>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</si>
  <si>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</si>
  <si>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</si>
  <si>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</si>
  <si>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</si>
  <si>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</si>
  <si>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</si>
  <si>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</si>
  <si>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</si>
  <si>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</si>
  <si>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</si>
  <si>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</si>
  <si>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</si>
  <si>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</si>
  <si>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</si>
  <si>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</si>
  <si>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</si>
  <si>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</si>
  <si>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</si>
  <si>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</si>
  <si>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</si>
  <si>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</si>
  <si>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</si>
  <si>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</si>
  <si>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</si>
  <si>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</si>
  <si>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</si>
  <si>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</si>
  <si>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</si>
  <si>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</si>
  <si>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</si>
  <si>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</si>
  <si>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</si>
  <si>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</si>
  <si>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</si>
  <si>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</si>
  <si>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</si>
  <si>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</si>
  <si>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</si>
  <si>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</si>
  <si>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</si>
  <si>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</si>
  <si>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</si>
  <si>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</si>
  <si>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</si>
  <si>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</si>
  <si>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</si>
  <si>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</si>
  <si>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</si>
  <si>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</si>
  <si>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</si>
  <si>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</si>
  <si>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</si>
  <si>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</si>
  <si>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</si>
  <si>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</si>
  <si>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</si>
  <si>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</si>
  <si>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</si>
  <si>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</si>
  <si>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</si>
  <si>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</si>
  <si>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</si>
  <si>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</si>
  <si>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</si>
  <si>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</si>
  <si>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</si>
  <si>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</si>
  <si>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</si>
  <si>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</si>
  <si>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</si>
  <si>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</si>
  <si>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</si>
  <si>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</si>
  <si>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</si>
  <si>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</si>
  <si>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</si>
  <si>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</si>
  <si>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</si>
  <si>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</si>
  <si>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</si>
  <si>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</si>
  <si>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</si>
  <si>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</si>
  <si>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</si>
  <si>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</si>
  <si>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</si>
  <si>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</si>
  <si>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</si>
  <si>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</si>
  <si>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</si>
  <si>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</si>
  <si>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</si>
  <si>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</si>
  <si>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</si>
  <si>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</si>
  <si>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</si>
  <si>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</si>
  <si>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</si>
  <si>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</si>
  <si>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</si>
  <si>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</si>
  <si>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</si>
  <si>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</si>
  <si>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</si>
  <si>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</si>
  <si>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</si>
  <si>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</si>
  <si>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</si>
  <si>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</si>
  <si>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</si>
  <si>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</si>
  <si>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</si>
  <si>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</si>
  <si>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</si>
  <si>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</si>
  <si>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</si>
  <si>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</si>
  <si>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</si>
  <si>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</si>
  <si>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</si>
  <si>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</si>
  <si>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</si>
  <si>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</si>
  <si>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</si>
  <si>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</si>
  <si>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</si>
  <si>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</si>
  <si>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</si>
  <si>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</si>
  <si>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</si>
  <si>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</si>
  <si>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</si>
  <si>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</si>
  <si>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</si>
  <si>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</si>
  <si>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</si>
  <si>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</si>
  <si>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</si>
  <si>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</si>
  <si>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</si>
  <si>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</si>
  <si>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</si>
  <si>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</si>
  <si>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</si>
  <si>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</si>
  <si>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</si>
  <si>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</si>
  <si>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</si>
  <si>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</si>
  <si>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</si>
  <si>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</si>
  <si>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</si>
  <si>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</si>
  <si>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</si>
  <si>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</si>
  <si>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</si>
  <si>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</si>
  <si>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</si>
  <si>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</si>
  <si>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</si>
  <si>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</si>
  <si>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</si>
  <si>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</si>
  <si>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</si>
  <si>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</si>
  <si>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</si>
  <si>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</si>
  <si>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</si>
  <si>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</si>
  <si>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</si>
  <si>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</si>
  <si>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</si>
  <si>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</si>
  <si>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</si>
  <si>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</si>
  <si>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</si>
  <si>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</si>
  <si>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</si>
  <si>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</si>
  <si>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</si>
  <si>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</si>
  <si>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</si>
  <si>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</si>
  <si>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</si>
  <si>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</si>
  <si>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</si>
  <si>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</si>
  <si>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</si>
  <si>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</si>
  <si>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</si>
  <si>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</si>
  <si>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</si>
  <si>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</si>
  <si>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</si>
  <si>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</si>
  <si>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</si>
  <si>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</si>
  <si>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</si>
  <si>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</si>
  <si>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</si>
  <si>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</si>
  <si>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</si>
  <si>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</si>
  <si>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</si>
  <si>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</si>
  <si>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</si>
  <si>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</si>
  <si>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</si>
  <si>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</si>
  <si>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</si>
  <si>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</si>
  <si>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</si>
  <si>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</si>
  <si>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</si>
  <si>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</si>
  <si>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</si>
  <si>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</si>
  <si>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</si>
  <si>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</si>
  <si>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</si>
  <si>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</si>
  <si>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</si>
  <si>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</si>
  <si>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</si>
  <si>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</si>
  <si>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</si>
  <si>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</si>
  <si>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</si>
  <si>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</si>
  <si>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</si>
  <si>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</si>
  <si>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</si>
  <si>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</si>
  <si>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</si>
  <si>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</si>
  <si>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</si>
  <si>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</si>
  <si>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</si>
  <si>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</si>
  <si>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</si>
  <si>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</si>
  <si>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</si>
  <si>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</si>
  <si>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</si>
  <si>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</si>
  <si>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</si>
  <si>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</si>
  <si>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</si>
  <si>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</si>
  <si>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</si>
  <si>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</si>
  <si>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</si>
  <si>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</si>
  <si>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</si>
  <si>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</si>
  <si>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</si>
  <si>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</si>
  <si>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</si>
  <si>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</si>
  <si>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</si>
  <si>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</si>
  <si>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</si>
  <si>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</si>
  <si>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</si>
  <si>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</si>
  <si>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</si>
  <si>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</si>
  <si>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</si>
  <si>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</si>
  <si>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</si>
  <si>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</si>
  <si>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</si>
  <si>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</si>
  <si>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</si>
  <si>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</si>
  <si>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</si>
  <si>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</si>
  <si>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</si>
  <si>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</si>
  <si>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</si>
  <si>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</si>
  <si>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</si>
  <si>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</si>
  <si>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</si>
  <si>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</si>
  <si>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</si>
  <si>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</si>
  <si>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</si>
  <si>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</si>
  <si>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</si>
  <si>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</si>
  <si>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</si>
  <si>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</si>
  <si>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</si>
  <si>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</si>
  <si>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</si>
  <si>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</si>
  <si>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</si>
  <si>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</si>
  <si>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</si>
  <si>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</si>
  <si>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</si>
  <si>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</si>
  <si>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</si>
  <si>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</si>
  <si>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</si>
  <si>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</si>
  <si>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</si>
  <si>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</si>
  <si>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</si>
  <si>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</si>
  <si>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</si>
  <si>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</si>
  <si>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</si>
  <si>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</si>
  <si>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</si>
  <si>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</si>
  <si>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</si>
  <si>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</si>
  <si>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</si>
  <si>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</si>
  <si>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</si>
  <si>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</si>
  <si>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</si>
  <si>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</si>
  <si>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</si>
  <si>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</si>
  <si>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</si>
  <si>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</si>
  <si>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</si>
  <si>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</si>
  <si>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</si>
  <si>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</si>
  <si>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</si>
  <si>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</si>
  <si>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</si>
  <si>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</si>
  <si>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</si>
  <si>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</si>
  <si>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</si>
  <si>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</si>
  <si>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</si>
  <si>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</si>
  <si>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</si>
  <si>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</si>
  <si>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</si>
  <si>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</si>
  <si>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</si>
  <si>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</si>
  <si>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</si>
  <si>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</si>
  <si>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</si>
  <si>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</si>
  <si>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</si>
  <si>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</si>
  <si>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</si>
  <si>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</si>
  <si>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</si>
  <si>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</si>
  <si>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</si>
  <si>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</si>
  <si>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</si>
  <si>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</si>
  <si>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</si>
  <si>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</si>
  <si>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</si>
  <si>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</si>
  <si>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</si>
  <si>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</si>
  <si>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</si>
  <si>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</si>
  <si>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</si>
  <si>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</si>
  <si>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</si>
  <si>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</si>
  <si>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</si>
  <si>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</si>
  <si>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</si>
  <si>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</si>
  <si>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</si>
  <si>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</si>
  <si>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</si>
  <si>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</si>
  <si>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</si>
  <si>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</si>
  <si>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</si>
  <si>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</si>
  <si>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</si>
  <si>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</si>
  <si>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</si>
  <si>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</si>
  <si>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</si>
  <si>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</si>
  <si>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</si>
  <si>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</si>
  <si>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</si>
  <si>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</si>
  <si>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</si>
  <si>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</si>
  <si>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</si>
  <si>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</si>
  <si>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</si>
  <si>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</si>
  <si>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</si>
  <si>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</si>
  <si>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</si>
  <si>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</si>
  <si>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</si>
  <si>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</si>
  <si>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</si>
  <si>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</si>
  <si>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</si>
  <si>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</si>
  <si>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</si>
  <si>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</si>
  <si>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</si>
  <si>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</si>
  <si>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</si>
  <si>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</si>
  <si>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</si>
  <si>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</si>
  <si>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</si>
  <si>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</si>
  <si>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</si>
  <si>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</si>
  <si>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</si>
  <si>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</si>
  <si>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</si>
  <si>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</si>
  <si>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</si>
  <si>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</si>
  <si>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</si>
  <si>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</si>
  <si>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</si>
  <si>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</si>
  <si>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</si>
  <si>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</si>
  <si>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</si>
  <si>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</si>
  <si>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</si>
  <si>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</si>
  <si>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</si>
  <si>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</si>
  <si>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</si>
  <si>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</si>
  <si>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</si>
  <si>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</si>
  <si>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</si>
  <si>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</si>
  <si>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</si>
  <si>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</si>
  <si>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</si>
  <si>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</si>
  <si>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</si>
  <si>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</si>
  <si>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</si>
  <si>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</si>
  <si>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</si>
  <si>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</si>
  <si>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</si>
  <si>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</si>
  <si>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</si>
  <si>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</si>
  <si>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</si>
  <si>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</si>
  <si>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</si>
  <si>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</si>
  <si>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</si>
  <si>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</si>
  <si>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</si>
  <si>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</si>
  <si>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</si>
  <si>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</si>
  <si>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</si>
  <si>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</si>
  <si>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</si>
  <si>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</si>
  <si>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</si>
  <si>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</si>
  <si>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</si>
  <si>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</si>
  <si>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</si>
  <si>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</si>
  <si>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</si>
  <si>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</si>
  <si>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</si>
  <si>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</si>
  <si>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</si>
  <si>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</si>
  <si>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</si>
  <si>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</si>
  <si>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</si>
  <si>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</si>
  <si>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</si>
  <si>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</si>
  <si>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</si>
  <si>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</si>
  <si>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</si>
  <si>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</si>
  <si>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</si>
  <si>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</si>
  <si>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</si>
  <si>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</si>
  <si>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</si>
  <si>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</si>
  <si>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</si>
  <si>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</si>
  <si>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</si>
  <si>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</si>
  <si>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</si>
  <si>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</si>
  <si>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</si>
  <si>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</si>
  <si>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</si>
  <si>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</si>
  <si>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</si>
  <si>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</si>
  <si>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</si>
  <si>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</si>
  <si>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</si>
  <si>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</si>
  <si>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</si>
  <si>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</si>
  <si>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</si>
  <si>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</si>
  <si>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</si>
  <si>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</si>
  <si>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</si>
  <si>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</si>
  <si>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</si>
  <si>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</si>
  <si>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</si>
  <si>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</si>
  <si>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</si>
  <si>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</si>
  <si>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</si>
  <si>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</si>
  <si>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</si>
  <si>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</si>
  <si>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</si>
  <si>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</si>
  <si>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</si>
  <si>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</si>
  <si>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</si>
  <si>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</si>
  <si>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</si>
  <si>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</si>
  <si>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</si>
  <si>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</si>
  <si>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</si>
  <si>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</si>
  <si>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</si>
  <si>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</si>
  <si>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</si>
  <si>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</si>
  <si>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</si>
  <si>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</si>
  <si>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</si>
  <si>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</si>
  <si>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</si>
  <si>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</si>
  <si>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</si>
  <si>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</si>
  <si>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</si>
  <si>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</si>
  <si>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</si>
  <si>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</si>
  <si>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</si>
  <si>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</si>
  <si>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</si>
  <si>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</si>
  <si>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</si>
  <si>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</si>
  <si>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</si>
  <si>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</si>
  <si>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</si>
  <si>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</si>
  <si>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</si>
  <si>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</si>
  <si>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</si>
  <si>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</si>
  <si>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</si>
  <si>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</si>
  <si>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</si>
  <si>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</si>
  <si>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</si>
  <si>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</si>
  <si>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</si>
  <si>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</si>
  <si>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</si>
  <si>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</si>
  <si>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</si>
  <si>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</si>
  <si>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</si>
  <si>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</si>
  <si>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</si>
  <si>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</si>
  <si>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</si>
  <si>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</si>
  <si>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</si>
  <si>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</si>
  <si>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</si>
  <si>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</si>
  <si>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</si>
  <si>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</si>
  <si>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</si>
  <si>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</si>
  <si>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</si>
  <si>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</si>
  <si>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</si>
  <si>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</si>
  <si>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</si>
  <si>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</si>
  <si>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</si>
  <si>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</si>
  <si>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</si>
  <si>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</si>
  <si>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</si>
  <si>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</si>
  <si>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</si>
  <si>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</si>
  <si>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</si>
  <si>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</si>
  <si>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</si>
  <si>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</si>
  <si>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</si>
  <si>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</si>
  <si>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</si>
  <si>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</si>
  <si>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</si>
  <si>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</si>
  <si>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</si>
  <si>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</si>
  <si>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</si>
  <si>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</si>
  <si>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</si>
  <si>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</si>
  <si>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</si>
  <si>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</si>
  <si>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</si>
  <si>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</si>
  <si>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</si>
  <si>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</si>
  <si>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</si>
  <si>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</si>
  <si>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</si>
  <si>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</si>
  <si>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</si>
  <si>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</si>
  <si>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</si>
  <si>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</si>
  <si>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</si>
  <si>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</si>
  <si>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</si>
  <si>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</si>
  <si>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</si>
  <si>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</si>
  <si>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</si>
  <si>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</si>
  <si>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</si>
  <si>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</si>
  <si>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</si>
  <si>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</si>
  <si>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</si>
  <si>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</si>
  <si>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</si>
  <si>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</si>
  <si>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</si>
  <si>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</si>
  <si>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</si>
  <si>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</si>
  <si>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</si>
  <si>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</si>
  <si>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</si>
  <si>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</si>
  <si>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</si>
  <si>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</si>
  <si>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</si>
  <si>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</si>
  <si>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</si>
  <si>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</si>
  <si>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</si>
  <si>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</si>
  <si>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</si>
  <si>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</si>
  <si>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</si>
  <si>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</si>
  <si>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</si>
  <si>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</si>
  <si>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</si>
  <si>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</si>
  <si>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</si>
  <si>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</si>
  <si>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</si>
  <si>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</si>
  <si>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</si>
  <si>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</si>
  <si>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</si>
  <si>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</si>
  <si>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</si>
  <si>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</si>
  <si>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</si>
  <si>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</si>
  <si>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</si>
  <si>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</si>
  <si>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</si>
  <si>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</si>
  <si>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</si>
  <si>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</si>
  <si>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</si>
  <si>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</si>
  <si>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</si>
  <si>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</si>
  <si>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</si>
  <si>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</si>
  <si>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</si>
  <si>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</si>
  <si>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</si>
  <si>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</si>
  <si>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</si>
  <si>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</si>
  <si>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</si>
  <si>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</si>
  <si>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</si>
  <si>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</si>
  <si>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</si>
  <si>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</si>
  <si>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</si>
  <si>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</si>
  <si>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</si>
  <si>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</si>
  <si>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</si>
  <si>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</si>
  <si>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</si>
  <si>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</si>
  <si>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</si>
  <si>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</si>
  <si>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</si>
  <si>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</si>
  <si>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</si>
  <si>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</si>
  <si>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</si>
  <si>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</si>
  <si>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</si>
  <si>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</si>
  <si>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</si>
  <si>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</si>
  <si>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</si>
  <si>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</si>
  <si>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</si>
  <si>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</si>
  <si>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</si>
  <si>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</si>
  <si>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</si>
  <si>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</si>
  <si>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</si>
  <si>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</si>
  <si>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</si>
  <si>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</si>
  <si>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</si>
  <si>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</si>
  <si>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</si>
  <si>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</si>
  <si>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</si>
  <si>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</si>
  <si>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</si>
  <si>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</si>
  <si>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</si>
  <si>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</si>
  <si>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</si>
  <si>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</si>
  <si>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</si>
  <si>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</si>
  <si>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</si>
  <si>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</si>
  <si>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</si>
  <si>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</si>
  <si>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</si>
  <si>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</si>
  <si>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</si>
  <si>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</si>
  <si>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</si>
  <si>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</si>
  <si>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</si>
  <si>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</si>
  <si>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</si>
  <si>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</si>
  <si>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</si>
  <si>
    <t>PCM-20251006-00001575</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</si>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</sst>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tabSelected="1" workbookViewId="0">
      <selection activeCell="A5" sqref="A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273.71378553241084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1.3843402783095371E-2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45936.662211458337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45936.662211458337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45936.662211458337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45936.662211458337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45936.662211458337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45936.662211458337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45936.662211458337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45936.662211458337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45936.662211458337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45936.662211458337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45936.662211458337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45936.662211458337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45936.662211458337</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45936.662211458337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45936.662211458337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45936.662211458337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45936.662211458337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45936.662211458337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45936.662211458337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45936.662211458337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45936.662211458337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45936.662211458337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45936.662211458337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45936.662211458337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45936.662211458337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45936.662211458337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45936.662211458337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45936.662211458337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45936.662211458337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45936.662211458337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45936.662211458337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45936.662211458337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45936.662211458337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45936.662211458337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45936.662211458337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45936.662211458337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45936.662211458337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45936.662211458337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45936.662211458337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45936.662211458337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45936.662211458337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45936.662211458337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45936.662211458337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45936.662211458337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45936.662211458337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45936.662211458337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45936.662211458337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45936.662211458337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45936.662211458337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45936.662211458337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45936.662211458337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45936.662211458337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45936.662211458337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45936.662211458337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45936.662211458337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45936.662211458337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45936.662211458337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45936.662211458337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45936.662211458337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45936.662211458337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45936.662211458337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45936.662211458337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45936.662211458337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45936.662211458337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45936.662211458337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45936.662211458337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45936.662211458337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45936.662211458337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45936.662211458337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45936.662211458337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45936.662211458337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45936.662211458337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45936.662211458337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45936.662211458337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45936.662211458337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45936.662211458337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45936.662211458337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45936.662211458337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45936.662211458337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45936.662211458337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45936.662211458337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45936.662211458337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45936.662211458337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45936.662211458337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45936.662211458337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45936.662211458337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45936.662211458337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45936.662211458337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45936.662211458337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45936.662211458337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45936.662211458337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45936.662211458337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45936.662211458337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45936.662211458337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45936.662211458337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45936.662211458337</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45936.662211458337</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45936.662211458337</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45936.662211458337</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E557F5AB-BB5C-4BFB-A567-B529578D9E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129.93512812500558</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111.6623734953755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8.7350347224855796E-2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45936.662211458337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45936.662211458337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45936.662211458337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45936.662211458337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45936.662211458337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45936.662211458337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45936.662211458337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45936.662211458337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45936.662211458337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45936.662211458337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45936.662211458337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45936.662211458337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45936.662211458337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45936.662211458337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45936.662211458337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45936.662211458337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45936.662211458337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45936.662211458337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45936.662211458337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45936.662211458337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45936.662211458337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45936.662211458337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45936.662211458337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45936.662211458337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45936.662211458337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45936.662211458337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45936.662211458337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45936.662211458337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45936.662211458337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45936.662211458337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45936.662211458337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45936.662211458337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45936.662211458337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45936.662211458337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45936.662211458337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45936.662211458337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45936.662211458337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45936.662211458337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45936.662211458337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45936.662211458337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45936.662211458337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45936.662211458337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45936.662211458337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45936.662211458337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45936.662211458337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45936.662211458337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45936.662211458337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45936.662211458337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45936.662211458337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45936.662211458337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45936.662211458337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45936.662211458337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45936.662211458337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45936.662211458337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45936.662211458337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45936.662211458337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45936.662211458337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45936.662211458337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45936.662211458337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45936.662211458337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45936.662211458337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45936.662211458337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45936.662211458337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45936.662211458337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45936.662211458337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45936.662211458337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45936.662211458337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45936.662211458337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45936.662211458337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45936.662211458337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45936.662211458337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45936.662211458337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45936.662211458337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45936.662211458337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45936.662211458337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45936.662211458337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45936.662211458337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45936.662211458337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45936.662211458337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45936.662211458337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45936.662211458337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45936.662211458337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45936.662211458337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45936.662211458337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45936.662211458337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45936.662211458337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45936.662211458337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45936.662211458337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45936.662211458337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45936.662211458337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45936.662211458337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45936.662211458337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45936.662211458337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45936.662211458337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45936.662211458337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45936.662211458337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45936.662211458337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45936.662211458337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45936.662211458337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45936.662211458337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45936.662211458337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45936.662211458337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45936.662211458337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45936.662211458337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45936.662211458337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45936.662211458337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45936.662211458337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45936.662211458337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45936.662211458337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45936.662211458337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45936.662211458337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45936.662211458337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45936.662211458337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45936.662211458337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45936.662211458337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45936.662211458337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45936.662211458337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45936.662211458337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45936.662211458337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45936.662211458337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45936.662211458337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45936.662211458337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45936.662211458337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45936.662211458337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45936.662211458337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45936.662211458337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45936.662211458337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45936.662211458337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45936.662211458337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45936.662211458337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45936.662211458337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45936.662211458337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45936.662211458337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45936.662211458337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45936.662211458337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45936.662211458337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45936.662211458337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45936.662211458337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45936.662211458337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45936.662211458337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45936.662211458337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45936.662211458337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45936.662211458337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45936.662211458337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45936.662211458337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45936.662211458337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45936.662211458337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45936.662211458337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45936.662211458337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45936.662211458337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45936.662211458337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45936.662211458337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45936.662211458337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45936.662211458337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45936.662211458337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45936.662211458337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45936.662211458337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45936.662211458337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45936.662211458337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45936.662211458337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45936.662211458337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45936.662211458337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45936.662211458337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45936.662211458337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45936.662211458337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45936.662211458337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45936.662211458337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45936.662211458337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45936.662211458337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45936.662211458337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45936.662211458337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45936.662211458337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45936.662211458337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45936.662211458337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45936.662211458337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45936.662211458337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45936.662211458337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45936.662211458337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45936.662211458337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45936.662211458337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45936.662211458337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45936.662211458337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45936.662211458337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45936.662211458337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45936.662211458337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45936.662211458337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45936.662211458337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45936.662211458337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45936.662211458337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45936.662211458337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45936.662211458337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45936.662211458337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45936.662211458337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45936.662211458337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45936.662211458337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45936.662211458337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45936.662211458337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45936.662211458337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45936.662211458337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45936.662211458337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45936.662211458337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45936.662211458337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45936.662211458337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45936.662211458337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45936.662211458337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45936.662211458337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45936.662211458337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45936.662211458337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45936.662211458337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45936.662211458337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45936.662211458337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45936.662211458337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45936.662211458337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45936.662211458337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45936.662211458337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45936.662211458337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45936.662211458337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45936.662211458337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45936.662211458337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45936.662211458337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45936.662211458337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45936.662211458337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45936.662211458337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45936.662211458337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45936.662211458337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45936.662211458337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45936.662211458337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45936.662211458337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45936.662211458337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45936.662211458337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45936.662211458337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45936.662211458337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45936.662211458337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45936.662211458337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45936.662211458337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45936.662211458337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45936.662211458337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45936.662211458337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45936.662211458337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45936.662211458337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45936.662211458337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45936.662211458337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45936.662211458337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45936.662211458337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45936.662211458337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45936.662211458337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45936.662211458337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45936.662211458337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45936.662211458337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45936.662211458337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45936.662211458337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45936.662211458337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45936.662211458337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45936.662211458337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45936.662211458337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45936.662211458337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45936.662211458337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45936.662211458337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45936.662211458337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45936.662211458337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45936.662211458337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45936.662211458337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45936.662211458337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45936.662211458337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45936.662211458337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45936.662211458337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45936.662211458337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45936.662211458337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45936.662211458337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45936.662211458337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45936.662211458337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45936.662211458337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45936.662211458337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45936.662211458337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45936.662211458337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45936.662211458337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45936.662211458337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45936.662211458337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45936.662211458337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45936.662211458337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45936.662211458337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45936.662211458337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45936.662211458337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45936.662211458337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45936.662211458337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45936.662211458337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45936.662211458337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45936.662211458337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45936.662211458337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45936.662211458337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45936.662211458337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45936.662211458337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45936.662211458337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45936.662211458337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45936.662211458337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45936.662211458337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45936.662211458337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45936.662211458337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45936.662211458337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45936.662211458337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45936.662211458337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45936.662211458337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45936.662211458337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45936.662211458337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45936.662211458337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45936.662211458337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45936.662211458337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45936.662211458337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45936.662211458337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45936.662211458337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45936.662211458337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45936.662211458337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45936.662211458337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45936.662211458337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45936.662211458337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45936.662211458337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45936.662211458337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45936.662211458337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45936.662211458337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45936.662211458337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45936.662211458337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45936.662211458337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45936.662211458337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45936.662211458337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45936.662211458337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45936.662211458337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45936.662211458337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45936.662211458337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45936.662211458337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45936.662211458337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45936.662211458337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45936.662211458337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45936.662211458337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45936.662211458337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45936.662211458337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45936.662211458337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45936.662211458337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45936.662211458337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45936.662211458337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45936.662211458337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45936.662211458337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45936.662211458337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45936.662211458337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45936.662211458337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45936.662211458337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45936.662211458337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45936.662211458337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45936.662211458337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45936.662211458337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45936.662211458337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45936.662211458337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45936.662211458337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45936.662211458337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45936.662211458337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45936.662211458337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45936.662211458337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45936.662211458337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45936.662211458337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45936.662211458337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45936.662211458337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45936.662211458337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45936.662211458337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45936.662211458337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45936.662211458337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45936.662211458337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45936.662211458337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45936.662211458337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45936.662211458337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45936.662211458337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45936.662211458337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45936.662211458337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45936.662211458337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45936.662211458337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45936.662211458337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45936.662211458337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45936.662211458337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45936.662211458337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45936.662211458337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45936.662211458337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45936.662211458337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45936.662211458337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45936.662211458337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45936.662211458337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45936.662211458337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45936.662211458337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45936.662211458337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45936.662211458337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45936.662211458337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45936.662211458337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45936.662211458337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45936.662211458337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45936.662211458337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45936.662211458337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45936.662211458337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45936.662211458337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45936.662211458337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45936.662211458337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45936.662211458337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45936.662211458337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45936.662211458337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45936.662211458337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45936.662211458337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45936.662211458337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45936.662211458337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45936.662211458337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45936.662211458337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45936.662211458337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45936.662211458337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45936.662211458337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45936.662211458337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45936.662211458337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45936.662211458337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45936.662211458337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45936.662211458337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45936.662211458337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45936.662211458337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45936.662211458337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45936.662211458337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45936.662211458337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45936.662211458337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45936.662211458337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45936.662211458337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45936.662211458337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45936.662211458337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45936.662211458337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45936.662211458337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45936.662211458337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45936.662211458337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45936.662211458337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45936.662211458337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45936.662211458337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45936.662211458337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45936.662211458337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45936.662211458337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45936.662211458337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45936.662211458337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45936.662211458337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45936.662211458337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45936.662211458337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45936.662211458337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45936.662211458337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45936.662211458337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45936.662211458337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45936.662211458337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45936.662211458337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45936.662211458337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45936.662211458337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45936.662211458337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45936.662211458337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45936.662211458337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45936.662211458337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45936.662211458337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45936.662211458337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45936.662211458337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45936.662211458337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45936.662211458337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45936.662211458337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45936.662211458337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45936.662211458337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45936.662211458337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45936.662211458337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45936.662211458337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45936.662211458337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45936.662211458337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45936.662211458337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45936.662211458337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45936.662211458337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45936.662211458337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45936.662211458337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45936.662211458337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45936.662211458337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45936.662211458337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45936.662211458337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45936.662211458337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45936.662211458337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45936.662211458337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45936.662211458337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45936.662211458337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45936.662211458337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45936.662211458337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45936.662211458337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45936.662211458337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45936.662211458337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45936.662211458337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45936.662211458337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45936.662211458337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45936.662211458337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45936.662211458337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45936.662211458337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45936.662211458337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45936.662211458337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45936.662211458337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45936.662211458337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45936.662211458337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45936.662211458337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45936.662211458337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45936.662211458337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45936.662211458337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45936.662211458337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45936.662211458337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45936.662211458337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45936.662211458337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45936.662211458337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45936.662211458337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45936.662211458337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45936.662211458337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45936.662211458337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45936.662211458337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45936.662211458337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45936.662211458337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45936.662211458337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45936.662211458337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45936.662211458337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45936.662211458337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45936.662211458337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45936.662211458337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45936.662211458337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45936.662211458337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45936.662211458337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45936.662211458337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45936.662211458337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45936.662211458337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45936.662211458337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45936.662211458337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45936.662211458337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45936.662211458337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45936.662211458337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45936.662211458337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45936.662211458337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45936.662211458337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45936.662211458337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45936.662211458337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45936.662211458337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45936.662211458337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45936.662211458337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45936.662211458337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45936.662211458337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45936.662211458337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45936.662211458337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45936.662211458337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45936.662211458337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45936.662211458337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45936.662211458337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45936.662211458337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45936.662211458337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45936.662211458337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45936.662211458337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45936.662211458337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45936.662211458337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45936.662211458337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45936.662211458337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45936.662211458337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45936.662211458337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45936.662211458337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45936.662211458337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45936.662211458337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45936.662211458337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45936.662211458337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45936.662211458337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45936.662211458337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45936.662211458337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45936.662211458337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45936.662211458337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45936.662211458337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45936.662211458337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45936.662211458337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45936.662211458337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45936.662211458337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45936.662211458337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45936.662211458337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45936.662211458337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45936.662211458337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45936.662211458337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45936.662211458337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45936.662211458337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45936.662211458337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45936.662211458337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45936.662211458337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45936.662211458337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45936.662211458337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45936.662211458337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45936.662211458337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45936.662211458337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45936.662211458337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45936.662211458337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45936.662211458337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45936.662211458337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45936.662211458337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45936.662211458337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45936.662211458337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45936.662211458337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45936.662211458337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45936.662211458337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45936.662211458337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45936.662211458337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45936.662211458337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45936.662211458337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45936.662211458337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45936.662211458337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45936.662211458337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45936.662211458337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45936.662211458337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45936.662211458337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45936.662211458337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45936.662211458337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45936.662211458337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45936.662211458337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45936.662211458337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45936.662211458337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45936.662211458337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45936.662211458337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45936.662211458337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45936.662211458337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45936.662211458337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45936.662211458337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45936.662211458337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45936.662211458337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45936.662211458337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45936.662211458337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45936.662211458337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45936.662211458337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45936.662211458337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45936.662211458337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45936.662211458337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45936.662211458337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45936.662211458337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45936.662211458337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45936.662211458337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45936.662211458337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45936.662211458337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45936.662211458337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45936.662211458337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45936.662211458337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45936.662211458337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45936.662211458337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45936.662211458337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45936.662211458337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45936.662211458337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45936.662211458337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45936.662211458337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45936.662211458337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45936.662211458337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45936.662211458337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45936.662211458337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45936.662211458337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45936.662211458337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45936.662211458337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45936.662211458337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45936.662211458337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45936.662211458337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45936.662211458337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45936.662211458337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45936.662211458337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45936.662211458337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45936.662211458337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45936.662211458337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45936.662211458337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45936.662211458337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45936.662211458337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45936.662211458337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45936.662211458337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45936.662211458337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45936.662211458337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45936.662211458337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45936.662211458337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45936.662211458337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45936.662211458337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45936.662211458337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45936.662211458337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45936.662211458337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45936.662211458337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45936.662211458337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45936.662211458337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45936.662211458337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45936.662211458337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45936.662211458337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45936.662211458337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45936.662211458337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45936.662211458337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45936.662211458337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45936.662211458337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45936.662211458337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45936.662211458337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45936.662211458337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45936.662211458337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45936.662211458337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45936.662211458337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45936.662211458337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45936.662211458337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45936.662211458337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45936.662211458337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45936.662211458337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45936.662211458337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45936.662211458337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45936.662211458337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45936.662211458337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45936.662211458337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45936.662211458337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45936.662211458337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45936.662211458337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45936.662211458337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45936.662211458337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45936.662211458337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45936.662211458337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45936.662211458337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45936.662211458337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45936.662211458337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45936.662211458337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45936.662211458337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45936.662211458337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45936.662211458337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45936.662211458337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45936.662211458337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45936.662211458337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45936.662211458337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45936.662211458337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45936.662211458337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45936.662211458337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45936.662211458337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45936.662211458337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45936.662211458337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45936.662211458337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45936.662211458337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45936.662211458337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45936.662211458337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45936.662211458337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45936.662211458337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45936.662211458337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45936.662211458337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45936.662211458337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45936.662211458337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45936.662211458337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45936.662211458337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45936.662211458337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45936.662211458337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45936.662211458337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45936.662211458337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45936.662211458337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45936.662211458337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45936.662211458337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45936.662211458337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45936.662211458337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45936.662211458337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45936.662211458337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45936.662211458337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45936.662211458337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45936.662211458337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45936.662211458337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45936.662211458337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45936.662211458337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45936.662211458337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45936.662211458337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45936.662211458337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45936.662211458337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45936.662211458337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45936.662211458337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45936.662211458337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45936.662211458337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45936.662211458337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45936.662211458337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45936.662211458337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45936.662211458337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45936.662211458337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45936.662211458337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45936.662211458337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45936.662211458337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45936.662211458337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45936.662211458337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45936.662211458337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45936.662211458337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45936.662211458337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45936.662211458337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45936.662211458337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45936.662211458337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45936.662211458337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45936.662211458337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45936.662211458337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45936.662211458337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45936.662211458337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45936.662211458337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45936.662211458337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45936.662211458337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45936.662211458337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45936.662211458337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45936.662211458337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45936.662211458337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45936.662211458337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45936.662211458337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45936.662211458337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45936.662211458337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45936.662211458337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45936.662211458337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45936.662211458337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45936.662211458337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45936.662211458337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45936.662211458337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45936.662211458337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45936.662211458337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45936.662211458337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45936.662211458337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45936.662211458337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45936.662211458337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45936.662211458337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45936.662211458337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45936.662211458337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45936.662211458337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45936.662211458337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45936.662211458337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45936.662211458337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45936.662211458337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45936.662211458337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45936.662211458337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45936.662211458337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45936.662211458337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45936.662211458337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45936.662211458337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45936.662211458337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45936.662211458337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45936.662211458337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45936.662211458337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45936.662211458337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45936.662211458337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45936.662211458337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45936.662211458337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45936.662211458337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45936.662211458337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45936.662211458337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45936.662211458337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45936.662211458337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45936.662211458337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45936.662211458337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45936.662211458337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45936.662211458337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45936.662211458337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45936.662211458337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45936.662211458337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45936.662211458337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45936.662211458337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45936.662211458337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45936.662211458337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45936.662211458337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45936.662211458337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45936.662211458337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45936.662211458337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45936.662211458337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45936.662211458337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45936.662211458337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45936.662211458337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45936.662211458337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45936.662211458337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45936.662211458337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45936.662211458337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45936.662211458337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45936.662211458337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45936.662211458337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45936.662211458337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45936.662211458337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45936.662211458337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45936.662211458337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45936.662211458337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45936.662211458337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45936.662211458337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45936.662211458337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45936.662211458337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45936.662211458337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45936.662211458337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45936.662211458337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45936.662211458337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45936.662211458337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45936.662211458337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45936.662211458337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45936.662211458337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45936.662211458337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45936.662211458337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45936.662211458337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45936.662211458337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45936.662211458337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45936.662211458337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45936.662211458337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45936.662211458337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45936.662211458337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45936.662211458337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45936.662211458337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45936.662211458337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45936.662211458337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45936.662211458337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45936.662211458337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45936.662211458337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45936.662211458337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45936.662211458337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45936.662211458337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45936.662211458337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45936.662211458337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45936.662211458337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45936.662211458337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45936.662211458337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45936.662211458337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45936.662211458337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45936.662211458337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45936.662211458337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45936.662211458337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45936.662211458337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45936.662211458337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45936.662211458337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45936.662211458337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45936.662211458337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45936.662211458337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45936.662211458337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45936.662211458337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45936.662211458337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45936.662211458337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45936.662211458337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45936.662211458337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45936.662211458337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45936.662211458337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45936.662211458337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45936.662211458337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45936.662211458337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45936.662211458337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45936.662211458337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45936.662211458337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45936.662211458337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45936.662211458337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45936.662211458337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45936.662211458337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45936.662211458337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45936.662211458337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45936.662211458337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45936.662211458337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45936.662211458337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45936.662211458337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45936.662211458337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45936.662211458337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45936.662211458337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45936.662211458337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45936.662211458337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45936.662211458337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45936.662211458337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45936.662211458337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45936.662211458337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45936.662211458337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45936.662211458337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45936.662211458337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45936.662211458337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45936.662211458337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45936.662211458337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45936.662211458337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45936.662211458337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45936.662211458337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45936.662211458337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45936.662211458337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45936.662211458337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45936.662211458337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45936.662211458337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45936.662211458337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45936.662211458337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45936.662211458337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45936.662211458337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45936.662211458337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45936.662211458337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45936.662211458337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45936.662211458337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45936.662211458337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45936.662211458337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45936.662211458337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45936.662211458337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45936.662211458337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45936.662211458337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45936.662211458337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45936.662211458337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45936.662211458337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45936.662211458337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45936.662211458337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45936.662211458337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45936.662211458337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45936.662211458337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45936.662211458337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45936.662211458337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45936.662211458337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45936.662211458337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45936.662211458337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45936.662211458337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45936.662211458337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45936.662211458337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45936.662211458337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45936.662211458337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45936.662211458337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45936.662211458337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45936.662211458337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45936.662211458337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45936.662211458337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45936.662211458337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45936.662211458337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45936.662211458337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45936.662211458337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45936.662211458337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45936.662211458337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45936.662211458337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45936.662211458337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45936.662211458337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45936.662211458337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45936.662211458337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45936.662211458337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45936.662211458337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45936.662211458337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45936.662211458337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45936.662211458337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45936.662211458337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45936.662211458337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45936.662211458337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45936.662211458337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45936.662211458337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45936.662211458337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45936.662211458337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45936.662211458337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45936.662211458337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45936.662211458337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45936.662211458337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45936.662211458337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45936.662211458337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45936.662211458337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45936.662211458337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45936.662211458337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45936.662211458337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45936.662211458337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45936.662211458337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45936.662211458337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45936.662211458337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45936.662211458337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45936.662211458337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45936.662211458337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45936.662211458337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45936.662211458337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45936.662211458337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45936.662211458337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45936.662211458337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45936.662211458337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45936.662211458337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45936.662211458337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45936.662211458337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45936.662211458337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45936.662211458337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45936.662211458337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45936.662211458337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45936.662211458337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45936.662211458337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45936.662211458337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45936.662211458337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45936.662211458337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45936.662211458337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45936.662211458337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45936.662211458337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45936.662211458337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45936.662211458337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45936.662211458337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45936.662211458337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45936.662211458337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45936.662211458337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45936.662211458337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45936.662211458337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45936.662211458337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45936.662211458337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45936.662211458337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45936.662211458337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45936.662211458337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45936.662211458337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45936.662211458337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45936.662211458337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45936.662211458337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45936.662211458337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45936.662211458337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45936.662211458337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45936.662211458337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45936.662211458337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45936.662211458337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45936.662211458337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45936.662211458337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45936.662211458337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45936.662211458337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45936.662211458337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45936.662211458337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45936.662211458337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45936.662211458337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45936.662211458337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45936.662211458337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45936.662211458337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45936.662211458337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45936.662211458337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45936.662211458337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45936.662211458337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45936.662211458337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45936.662211458337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45936.662211458337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45936.662211458337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45936.662211458337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45936.662211458337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45936.662211458337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45936.662211458337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45936.662211458337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45936.662211458337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45936.662211458337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45936.662211458337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45936.662211458337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45936.662211458337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45936.662211458337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45936.662211458337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45936.662211458337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45936.662211458337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45936.662211458337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45936.662211458337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45936.662211458337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45936.662211458337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45936.662211458337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45936.662211458337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45936.662211458337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45936.662211458337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45936.662211458337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45936.662211458337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45936.662211458337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45936.662211458337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45936.662211458337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45936.662211458337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45936.662211458337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45936.662211458337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45936.662211458337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45936.662211458337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45936.662211458337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45936.662211458337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45936.662211458337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45936.662211458337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45936.662211458337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45936.662211458337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45936.662211458337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45936.662211458337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45936.662211458337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45936.662211458337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45936.662211458337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45936.662211458337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45936.662211458337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45936.662211458337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45936.662211458337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45936.662211458337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45936.662211458337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45936.662211458337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45936.662211458337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45936.662211458337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45936.662211458337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45936.662211458337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45936.662211458337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45936.662211458337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45936.662211458337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45936.662211458337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45936.662211458337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45936.662211458337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45936.662211458337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45936.662211458337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45936.662211458337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45936.662211458337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45936.662211458337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45936.662211458337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45936.662211458337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45936.662211458337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45936.662211458337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45936.662211458337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45936.662211458337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45936.662211458337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45936.662211458337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45936.662211458337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45936.662211458337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45936.662211458337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45936.662211458337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45936.662211458337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45936.662211458337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45936.662211458337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45936.662211458337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45936.662211458337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45936.662211458337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45936.662211458337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45936.662211458337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45936.662211458337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45936.662211458337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45936.662211458337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45936.662211458337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45936.662211458337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45936.662211458337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45936.662211458337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45936.662211458337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45936.662211458337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45936.662211458337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45936.662211458337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45936.662211458337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45936.662211458337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45936.662211458337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45936.662211458337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45936.662211458337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45936.662211458337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45936.662211458337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45936.662211458337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45936.662211458337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45936.662211458337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45936.662211458337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45936.662211458337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45936.662211458337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45936.662211458337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45936.662211458337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45936.662211458337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45936.662211458337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45936.662211458337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45936.662211458337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45936.662211458337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45936.662211458337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45936.662211458337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45936.662211458337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45936.662211458337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45936.662211458337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45936.662211458337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45936.662211458337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45936.662211458337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45936.662211458337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45936.662211458337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45936.662211458337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45936.662211458337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45936.662211458337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45936.662211458337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45936.662211458337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45936.662211458337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45936.662211458337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45936.662211458337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45936.662211458337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45936.662211458337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45936.662211458337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45936.662211458337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45936.662211458337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45936.662211458337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45936.662211458337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45936.662211458337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45936.662211458337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45936.662211458337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45936.662211458337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45936.662211458337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45936.662211458337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45936.662211458337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45936.662211458337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45936.662211458337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45936.662211458337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45936.662211458337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45936.662211458337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45936.662211458337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45936.662211458337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45936.662211458337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45936.662211458337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45936.662211458337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45936.662211458337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45936.662211458337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45936.662211458337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45936.662211458337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45936.662211458337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45936.662211458337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45936.662211458337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45936.662211458337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45936.662211458337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45936.662211458337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45936.662211458337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45936.662211458337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45936.662211458337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45936.662211458337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45936.662211458337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45936.662211458337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45936.662211458337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45936.662211458337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45936.662211458337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45936.662211458337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45936.662211458337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45936.662211458337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45936.662211458337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45936.662211458337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45936.662211458337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45936.662211458337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45936.662211458337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45936.662211458337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45936.662211458337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45936.662211458337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45936.662211458337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45936.662211458337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45936.662211458337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45936.662211458337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45936.662211458337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45936.662211458337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45936.662211458337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45936.662211458337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45936.662211458337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45936.662211458337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45936.662211458337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45936.662211458337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45936.662211458337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45936.662211458337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45936.662211458337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45936.662211458337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45936.662211458337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45936.662211458337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45936.662211458337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45936.662211458337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45936.662211458337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45936.662211458337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45936.662211458337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45936.662211458337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45936.662211458337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45936.662211458337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45936.662211458337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45936.662211458337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45936.662211458337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45936.662211458337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45936.662211458337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45936.662211458337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45936.662211458337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45936.662211458337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45936.662211458337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45936.662211458337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45936.662211458337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45936.662211458337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45936.662211458337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45936.662211458337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45936.662211458337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45936.662211458337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45936.662211458337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45936.662211458337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45936.662211458337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45936.662211458337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45936.662211458337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45936.662211458337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45936.662211458337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45936.662211458337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45936.662211458337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45936.662211458337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45936.662211458337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45936.662211458337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45936.662211458337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45936.662211458337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45936.662211458337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45936.662211458337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45936.662211458337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45936.662211458337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45936.662211458337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45936.662211458337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45936.662211458337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45936.662211458337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45936.662211458337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45936.662211458337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45936.662211458337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45936.662211458337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45936.662211458337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45936.662211458337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45936.662211458337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45936.662211458337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45936.662211458337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45936.662211458337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45936.662211458337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45936.662211458337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45936.662211458337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45936.662211458337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45936.662211458337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45936.662211458337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45936.662211458337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45936.662211458337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45936.662211458337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45936.662211458337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45936.662211458337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45936.662211458337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45936.662211458337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45936.662211458337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45936.662211458337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45936.662211458337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45936.662211458337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45936.662211458337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45936.662211458337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45936.662211458337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45936.662211458337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45936.662211458337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45936.662211458337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45936.662211458337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45936.662211458337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45936.662211458337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45936.662211458337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45936.662211458337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45936.662211458337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45936.662211458337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45936.662211458337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45936.662211458337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45936.662211458337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45936.662211458337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45936.662211458337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45936.662211458337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45936.662211458337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45936.662211458337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45936.662211458337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45936.662211458337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45936.662211458337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45936.662211458337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45936.662211458337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45936.662211458337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45936.662211458337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45936.662211458337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45936.662211458337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45936.662211458337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45936.662211458337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45936.662211458337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45936.662211458337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45936.662211458337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45936.662211458337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45936.662211458337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45936.662211458337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45936.662211458337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45936.662211458337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45936.662211458337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45936.662211458337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45936.662211458337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45936.662211458337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45936.662211458337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45936.662211458337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45936.662211458337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45936.662211458337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45936.662211458337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45936.662211458337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45936.662211458337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45936.662211458337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45936.662211458337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45936.662211458337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45936.662211458337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45936.662211458337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45936.662211458337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45936.662211458337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45936.662211458337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45936.662211458337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45936.662211458337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45936.662211458337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45936.662211458337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45936.662211458337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45936.662211458337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45936.662211458337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45936.662211458337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45936.662211458337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45936.662211458337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45936.662211458337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45936.662211458337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45936.662211458337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45936.662211458337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45936.662211458337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45936.662211458337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45936.662211458337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45936.662211458337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45936.662211458337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45936.662211458337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45936.662211458337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45936.662211458337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45936.662211458337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45936.662211458337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45936.662211458337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45936.662211458337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45936.662211458337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45936.662211458337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45936.662211458337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45936.662211458337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45936.662211458337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233.18149386574078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1.5052670138902613</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45936.662211458337</v>
      </c>
      <c r="H4" s="145"/>
      <c r="I4" s="141" t="str">
        <f>IFERROR(VLOOKUP(D4,DB!A:F,6,0),"")</f>
        <v/>
      </c>
      <c r="J4" s="141" t="str">
        <f>IFERROR(VLOOKUP(D4,DB!A:G,7,0),"")</f>
        <v/>
      </c>
      <c r="K4" s="148"/>
      <c r="L4" s="143" t="str">
        <f>IFERROR(VLOOKUP(D4,DB!A:I,9,0),"")</f>
        <v/>
      </c>
    </row>
    <row r="5" spans="1:16" ht="15" customHeight="1">
      <c r="A5" s="141"/>
      <c r="B5" s="141" t="str">
        <f>IFERROR(VLOOKUP(D5,DB!A:K,11,0),"")</f>
        <v/>
      </c>
      <c r="C5" s="142"/>
      <c r="D5" s="143"/>
      <c r="E5" s="144"/>
      <c r="F5" s="145"/>
      <c r="G5" s="146">
        <f ca="1">IFERROR(NOW()-F5,"")</f>
        <v>45936.662211458337</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45936.662211458337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45936.662211458337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45936.662211458337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45936.662211458337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45936.662211458337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45936.662211458337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45936.662211458337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45936.662211458337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45936.662211458337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45936.662211458337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45936.662211458337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45936.662211458337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45936.662211458337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45936.662211458337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45936.662211458337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45936.662211458337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45936.662211458337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45936.662211458337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45936.662211458337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45936.662211458337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45936.662211458337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45936.662211458337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45936.662211458337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45936.662211458337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45936.662211458337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45936.662211458337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45936.662211458337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45936.662211458337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45936.662211458337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45936.662211458337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45936.662211458337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45936.662211458337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45936.662211458337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45936.662211458337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45936.662211458337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45936.662211458337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45936.662211458337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45936.662211458337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45936.662211458337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45936.662211458337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45936.662211458337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45936.662211458337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45936.662211458337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45936.662211458337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45936.662211458337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45936.662211458337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45936.662211458337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45936.662211458337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45936.662211458337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45936.662211458337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45936.662211458337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45936.662211458337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45936.662211458337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45936.662211458337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45936.662211458337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45936.662211458337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45936.662211458337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45936.662211458337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45936.662211458337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45936.662211458337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45936.662211458337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45936.662211458337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45936.662211458337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45936.662211458337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45936.662211458337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45936.662211458337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45936.662211458337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45936.662211458337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45936.662211458337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45936.662211458337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45936.662211458337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45936.662211458337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45936.662211458337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45936.662211458337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45936.662211458337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45936.662211458337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45936.662211458337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45936.662211458337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45936.662211458337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45936.662211458337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45936.662211458337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45936.662211458337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45936.662211458337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45936.662211458337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45936.662211458337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45936.662211458337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45936.662211458337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45936.662211458337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45936.662211458337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45936.662211458337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45936.662211458337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45936.662211458337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45936.662211458337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45936.662211458337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45936.662211458337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45936.662211458337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45936.662211458337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45936.662211458337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45936.662211458337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45936.662211458337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45936.662211458337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45936.662211458337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45936.662211458337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45936.662211458337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45936.662211458337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45936.662211458337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45936.662211458337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45936.662211458337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45936.662211458337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45936.662211458337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45936.662211458337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45936.662211458337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45936.662211458337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45936.662211458337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45936.662211458337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45936.662211458337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45936.662211458337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45936.662211458337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45936.662211458337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45936.662211458337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45936.662211458337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45936.662211458337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45936.662211458337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45936.662211458337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45936.662211458337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45936.662211458337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45936.662211458337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45936.662211458337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45936.662211458337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45936.662211458337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45936.662211458337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45936.662211458337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45936.662211458337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45936.662211458337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45936.662211458337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45936.662211458337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45936.662211458337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45936.662211458337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45936.662211458337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45936.662211458337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45936.662211458337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45936.662211458337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45936.662211458337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45936.662211458337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45936.662211458337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45936.662211458337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45936.662211458337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45936.662211458337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45936.662211458337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45936.662211458337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45936.662211458337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45936.662211458337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45936.662211458337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45936.662211458337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45936.662211458337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45936.662211458337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45936.662211458337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45936.662211458337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45936.662211458337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45936.662211458337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45936.662211458337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45936.662211458337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45936.662211458337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45936.662211458337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45936.662211458337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45936.662211458337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45936.662211458337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45936.662211458337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45936.662211458337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45936.662211458337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45936.662211458337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45936.662211458337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45936.662211458337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45936.662211458337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45936.662211458337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45936.662211458337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45936.662211458337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45936.662211458337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45936.662211458337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45936.662211458337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45936.662211458337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45936.662211458337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45936.662211458337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45936.662211458337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45936.662211458337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45936.662211458337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45936.662211458337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45936.662211458337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45936.662211458337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45936.662211458337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45936.662211458337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45936.662211458337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45936.662211458337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45936.662211458337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45936.662211458337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45936.662211458337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45936.662211458337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45936.662211458337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45936.662211458337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45936.662211458337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45936.662211458337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45936.662211458337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45936.662211458337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45936.662211458337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45936.662211458337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45936.662211458337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45936.662211458337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45936.662211458337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45936.662211458337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45936.662211458337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45936.662211458337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45936.662211458337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45936.662211458337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45936.662211458337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45936.662211458337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45936.662211458337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45936.662211458337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45936.662211458337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45936.662211458337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45936.662211458337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45936.662211458337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45936.662211458337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45936.662211458337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45936.662211458337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45936.662211458337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45936.662211458337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45936.662211458337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45936.662211458337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45936.662211458337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45936.662211458337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45936.662211458337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45936.662211458337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45936.662211458337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45936.662211458337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45936.662211458337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45936.662211458337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45936.662211458337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45936.662211458337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45936.662211458337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45936.662211458337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45936.662211458337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45936.662211458337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45936.662211458337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45936.662211458337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45936.662211458337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45936.662211458337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45936.662211458337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45936.662211458337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45936.662211458337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45936.662211458337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45936.662211458337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45936.662211458337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45936.662211458337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45936.662211458337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45936.662211458337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45936.662211458337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45936.662211458337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45936.662211458337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45936.662211458337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45936.662211458337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45936.662211458337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45936.662211458337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45936.662211458337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45936.662211458337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45936.662211458337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45936.662211458337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45936.662211458337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45936.662211458337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45936.662211458337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45936.662211458337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45936.662211458337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45936.662211458337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45936.662211458337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45936.662211458337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45936.662211458337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45936.662211458337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45936.662211458337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45936.662211458337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45936.662211458337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45936.662211458337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45936.662211458337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45936.662211458337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45936.662211458337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45936.662211458337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45936.662211458337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45936.662211458337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45936.662211458337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45936.662211458337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45936.662211458337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45936.662211458337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45936.662211458337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45936.662211458337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45936.662211458337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45936.662211458337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45936.662211458337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45936.662211458337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45936.662211458337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45936.662211458337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45936.662211458337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45936.662211458337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45936.662211458337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45936.662211458337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45936.662211458337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45936.662211458337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45936.662211458337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45936.662211458337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45936.662211458337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45936.662211458337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45936.662211458337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45936.662211458337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45936.662211458337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45936.662211458337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45936.662211458337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45936.662211458337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45936.662211458337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45936.662211458337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45936.662211458337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45936.662211458337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45936.662211458337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45936.662211458337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45936.662211458337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45936.662211458337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45936.662211458337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45936.662211458337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45936.662211458337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45936.662211458337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45936.662211458337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45936.662211458337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45936.662211458337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45936.662211458337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45936.662211458337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45936.662211458337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45936.662211458337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45936.662211458337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45936.662211458337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45936.662211458337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45936.662211458337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45936.662211458337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45936.662211458337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45936.662211458337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45936.662211458337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45936.662211458337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45936.662211458337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45936.662211458337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45936.662211458337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45936.662211458337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45936.662211458337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45936.662211458337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45936.662211458337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45936.662211458337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45936.662211458337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45936.662211458337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45936.662211458337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45936.662211458337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45936.662211458337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45936.662211458337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45936.662211458337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45936.662211458337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45936.662211458337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45936.662211458337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45936.662211458337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45936.662211458337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45936.662211458337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45936.662211458337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45936.662211458337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45936.662211458337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45936.662211458337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45936.662211458337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45936.662211458337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45936.662211458337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45936.662211458337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45936.662211458337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45936.662211458337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45936.662211458337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45936.662211458337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45936.662211458337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45936.662211458337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45936.662211458337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45936.662211458337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45936.662211458337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45936.662211458337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45936.662211458337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45936.662211458337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45936.662211458337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45936.662211458337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45936.662211458337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45936.662211458337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45936.662211458337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45936.662211458337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45936.662211458337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45936.662211458337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45936.662211458337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45936.662211458337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45936.662211458337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45936.662211458337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45936.662211458337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45936.662211458337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45936.662211458337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45936.662211458337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45936.662211458337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45936.662211458337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45936.662211458337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45936.662211458337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45936.662211458337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45936.662211458337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45936.662211458337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45936.662211458337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45936.662211458337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45936.662211458337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45936.662211458337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45936.662211458337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45936.662211458337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45936.662211458337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45936.662211458337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45936.662211458337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45936.662211458337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45936.662211458337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45936.662211458337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45936.662211458337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45936.662211458337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45936.662211458337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45936.662211458337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45936.662211458337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45936.662211458337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45936.662211458337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45936.662211458337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45936.662211458337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45936.662211458337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45936.662211458337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45936.662211458337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45936.662211458337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45936.662211458337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45936.662211458337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45936.662211458337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45936.662211458337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45936.662211458337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45936.662211458337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45936.662211458337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45936.662211458337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45936.662211458337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45936.662211458337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45936.662211458337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45936.662211458337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45936.662211458337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45936.662211458337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45936.662211458337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45936.662211458337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45936.662211458337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45936.662211458337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45936.662211458337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45936.662211458337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45936.662211458337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45936.662211458337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45936.662211458337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45936.662211458337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45936.662211458337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45936.662211458337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45936.662211458337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45936.662211458337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45936.662211458337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45936.662211458337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45936.662211458337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45936.662211458337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45936.662211458337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45936.662211458337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45936.662211458337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45936.662211458337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45936.662211458337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45936.662211458337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45936.662211458337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45936.662211458337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45936.662211458337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45936.662211458337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45936.662211458337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45936.662211458337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45936.662211458337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45936.662211458337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45936.662211458337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45936.662211458337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45936.662211458337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45936.662211458337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45936.662211458337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45936.662211458337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45936.662211458337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45936.662211458337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45936.662211458337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45936.662211458337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45936.662211458337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44.830151273148658</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10.473334143520333</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45936.662211458337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45936.662211458337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45936.662211458337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45936.662211458337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45936.662211458337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45936.662211458337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45936.662211458337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45936.662211458337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45936.662211458337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45936.662211458337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45936.662211458337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45936.662211458337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45936.662211458337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45936.662211458337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45936.662211458337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45936.662211458337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45936.662211458337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45936.662211458337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45936.662211458337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45936.662211458337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45936.662211458337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45936.662211458337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45936.662211458337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45936.662211458337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45936.662211458337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45936.662211458337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45936.662211458337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45936.662211458337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45936.662211458337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45936.662211458337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45936.662211458337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45936.662211458337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45936.662211458337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45936.662211458337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45936.662211458337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45936.662211458337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45936.662211458337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45936.662211458337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45936.662211458337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45936.662211458337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45936.662211458337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45936.662211458337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45936.662211458337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45936.662211458337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45936.662211458337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45936.662211458337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45936.662211458337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45936.662211458337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45936.662211458337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45936.662211458337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45936.662211458337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45936.662211458337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45936.662211458337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45936.662211458337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45936.662211458337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45936.662211458337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45936.662211458337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45936.662211458337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45936.662211458337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45936.662211458337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45936.662211458337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45936.662211458337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45936.662211458337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45936.662211458337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45936.662211458337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45936.662211458337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45936.662211458337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45936.662211458337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45936.662211458337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45936.662211458337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45936.662211458337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45936.662211458337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45936.662211458337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45936.662211458337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45936.662211458337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45936.662211458337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45936.662211458337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45936.662211458337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45936.662211458337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45936.662211458337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45936.662211458337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45936.662211458337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45936.662211458337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45936.662211458337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45936.662211458337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45936.662211458337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45936.662211458337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45936.662211458337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45936.662211458337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45936.662211458337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45936.662211458337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45936.662211458337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45936.662211458337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45936.662211458337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45936.662211458337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45936.662211458337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45936.662211458337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45936.662211458337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45936.662211458337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45936.662211458337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45936.662211458337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45936.662211458337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45936.662211458337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45936.662211458337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45936.662211458337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45936.662211458337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45936.662211458337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45936.662211458337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45936.662211458337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45936.662211458337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45936.662211458337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45936.662211458337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45936.662211458337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45936.662211458337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45936.662211458337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45936.662211458337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45936.662211458337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45936.662211458337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45936.662211458337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45936.662211458337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45936.662211458337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45936.662211458337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45936.662211458337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45936.662211458337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45936.662211458337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45936.662211458337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45936.662211458337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45936.662211458337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45936.662211458337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45936.662211458337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45936.662211458337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45936.662211458337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45936.662211458337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45936.662211458337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45936.662211458337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45936.662211458337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45936.662211458337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45936.662211458337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45936.662211458337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45936.662211458337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45936.662211458337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45936.662211458337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45936.662211458337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45936.662211458337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45936.662211458337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45936.662211458337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45936.662211458337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45936.662211458337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45936.662211458337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45936.662211458337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45936.662211458337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45936.662211458337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45936.662211458337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45936.662211458337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45936.662211458337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45936.662211458337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45936.662211458337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45936.662211458337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45936.662211458337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45936.662211458337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45936.662211458337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K9" sqref="K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9.8893642361144884</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45936.662211458337</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2.7812392361156526</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1.7199660879632575</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1</v>
      </c>
      <c r="D6" s="120" t="s">
        <v>33236</v>
      </c>
      <c r="E6" s="137" t="s">
        <v>38964</v>
      </c>
      <c r="F6" s="124">
        <v>45936.586342592593</v>
      </c>
      <c r="G6" s="89">
        <f ca="1">IFERROR(NOW()-F6,"-")</f>
        <v>7.5868865744268987E-2</v>
      </c>
      <c r="H6" s="124">
        <v>45936.580578703702</v>
      </c>
      <c r="I6" s="120" t="str">
        <f>IFERROR(VLOOKUP(D6,DB!A:F,6,0),"")</f>
        <v>Generator-SG</v>
      </c>
      <c r="J6" s="119" t="str">
        <f>IFERROR(VLOOKUP(D6,DB!A:G,7,0),"")</f>
        <v>Vandalized</v>
      </c>
      <c r="K6" s="125" t="s">
        <v>39069</v>
      </c>
      <c r="L6" s="126" t="str">
        <f>IFERROR(VLOOKUP(D6,DB!A:I,9,0),"")</f>
        <v>Latis</v>
      </c>
    </row>
    <row r="7" spans="1:16383" ht="31.5" customHeight="1">
      <c r="A7" s="121" t="s">
        <v>39070</v>
      </c>
      <c r="B7" s="120" t="str">
        <f>IFERROR(VLOOKUP(D7,DB!A:K,11,0),"")</f>
        <v>R6</v>
      </c>
      <c r="C7" s="122">
        <v>4</v>
      </c>
      <c r="D7" s="120" t="s">
        <v>37601</v>
      </c>
      <c r="E7" s="137" t="s">
        <v>39045</v>
      </c>
      <c r="F7" s="124">
        <v>45936.599247685182</v>
      </c>
      <c r="G7" s="89">
        <f ca="1">IFERROR(NOW()-F7,"-")</f>
        <v>6.2963773154478986E-2</v>
      </c>
      <c r="H7" s="124">
        <v>45936.587430555555</v>
      </c>
      <c r="I7" s="120" t="str">
        <f>IFERROR(VLOOKUP(D7,DB!A:F,6,0),"")</f>
        <v>SCECO</v>
      </c>
      <c r="J7" s="119" t="str">
        <f>IFERROR(VLOOKUP(D7,DB!A:G,7,0),"")</f>
        <v>Vandalized</v>
      </c>
      <c r="K7" s="125" t="s">
        <v>38967</v>
      </c>
      <c r="L7" s="126" t="str">
        <f>IFERROR(VLOOKUP(D7,DB!A:I,9,0),"")</f>
        <v>Latis</v>
      </c>
    </row>
    <row r="8" spans="1:16383" ht="31.5" customHeight="1">
      <c r="A8" s="121" t="s">
        <v>39071</v>
      </c>
      <c r="B8" s="120" t="str">
        <f>IFERROR(VLOOKUP(D8,DB!A:K,11,0),"")</f>
        <v>R6</v>
      </c>
      <c r="C8" s="122">
        <v>2</v>
      </c>
      <c r="D8" s="120" t="s">
        <v>32656</v>
      </c>
      <c r="E8" s="123"/>
      <c r="F8" s="124">
        <v>45936.648263888892</v>
      </c>
      <c r="G8" s="89">
        <f ca="1">IFERROR(NOW()-F8,"-")</f>
        <v>1.3947569445008412E-2</v>
      </c>
      <c r="H8" s="124">
        <v>45936.644918981481</v>
      </c>
      <c r="I8" s="120" t="str">
        <f>IFERROR(VLOOKUP(D8,DB!A:F,6,0),"")</f>
        <v>Generator-DG</v>
      </c>
      <c r="J8" s="119" t="str">
        <f>IFERROR(VLOOKUP(D8,DB!A:G,7,0),"")</f>
        <v>Vandalized</v>
      </c>
      <c r="K8" s="125" t="s">
        <v>39072</v>
      </c>
      <c r="L8" s="126" t="str">
        <f>IFERROR(VLOOKUP(D8,DB!A:I,9,0),"")</f>
        <v>Latis</v>
      </c>
    </row>
    <row r="9" spans="1:16383" ht="31.5" customHeight="1">
      <c r="A9" s="121"/>
      <c r="B9" s="120" t="str">
        <f>IFERROR(VLOOKUP(D9,DB!A:K,11,0),"")</f>
        <v/>
      </c>
      <c r="C9" s="140"/>
      <c r="D9" s="120"/>
      <c r="E9" s="123"/>
      <c r="F9" s="124"/>
      <c r="G9" s="89">
        <f ca="1">IFERROR(NOW()-F9,"-")</f>
        <v>45936.662211458337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45936.662211458337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45936.662211458337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45936.662211458337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45936.662211458337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45936.662211458337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45936.662211458337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45936.662211458337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45936.662211458337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45936.662211458337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45936.662211458337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45936.662211458337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45936.662211458337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45936.662211458337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45936.662211458337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45936.662211458337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45936.662211458337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45936.662211458337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45936.662211458337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45936.662211458337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45936.662211458337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45936.662211458337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45936.662211458337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45936.662211458337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45936.662211458337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45936.662211458337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45936.662211458337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45936.662211458337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45936.662211458337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45936.662211458337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45936.662211458337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45936.662211458337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45936.662211458337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45936.662211458337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45936.662211458337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45936.662211458337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45936.662211458337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45936.662211458337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45936.662211458337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45936.662211458337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45936.662211458337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45936.662211458337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45936.662211458337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45936.662211458337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45936.662211458337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45936.662211458337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45936.662211458337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45936.662211458337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45936.662211458337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45936.662211458337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45936.662211458337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45936.662211458337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45936.662211458337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45936.662211458337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45936.662211458337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45936.662211458337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45936.662211458337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45936.662211458337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45936.662211458337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45936.662211458337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45936.662211458337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45936.662211458337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45936.662211458337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45936.662211458337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45936.662211458337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45936.662211458337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45936.662211458337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45936.662211458337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45936.662211458337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45936.662211458337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45936.662211458337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45936.662211458337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45936.662211458337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45936.662211458337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45936.662211458337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45936.662211458337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45936.662211458337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45936.662211458337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45936.662211458337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45936.662211458337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45936.662211458337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45936.662211458337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45936.662211458337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45936.662211458337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45936.662211458337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45936.662211458337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45936.662211458337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45936.662211458337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45936.662211458337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45936.662211458337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45936.662211458337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45936.662211458337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45936.662211458337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45936.662211458337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45936.662211458337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45936.662211458337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45936.662211458337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45936.662211458337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45936.662211458337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45936.662211458337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45936.662211458337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45936.662211458337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45936.662211458337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45936.662211458337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45936.662211458337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45936.662211458337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45936.662211458337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45936.662211458337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45936.662211458337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45936.662211458337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45936.662211458337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45936.662211458337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45936.662211458337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45936.662211458337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45936.662211458337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45936.662211458337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45936.662211458337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45936.662211458337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45936.662211458337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45936.662211458337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45936.662211458337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45936.662211458337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45936.662211458337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45936.662211458337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45936.662211458337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45936.662211458337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45936.662211458337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45936.662211458337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45936.662211458337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45936.662211458337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45936.662211458337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45936.662211458337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45936.662211458337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45936.662211458337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45936.662211458337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45936.662211458337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45936.662211458337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45936.662211458337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45936.662211458337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45936.662211458337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45936.662211458337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45936.662211458337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45936.662211458337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45936.662211458337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45936.662211458337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45936.662211458337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45936.662211458337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45936.662211458337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45936.662211458337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45936.662211458337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45936.662211458337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45936.662211458337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45936.662211458337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45936.662211458337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45936.662211458337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45936.662211458337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45936.662211458337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45936.662211458337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45936.662211458337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45936.662211458337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45936.662211458337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45936.662211458337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45936.662211458337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45936.662211458337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45936.662211458337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45936.662211458337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45936.662211458337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45936.662211458337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45936.662211458337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45936.662211458337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45936.662211458337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45936.662211458337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45936.662211458337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45936.662211458337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45936.662211458337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45936.662211458337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45936.662211458337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45936.662211458337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45936.662211458337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45936.662211458337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45936.662211458337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45936.662211458337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45936.662211458337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45936.662211458337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45936.662211458337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45936.662211458337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45936.662211458337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45936.662211458337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45936.662211458337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45936.662211458337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45936.662211458337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45936.662211458337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45936.662211458337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45936.662211458337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45936.662211458337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45936.662211458337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45936.662211458337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45936.662211458337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45936.662211458337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45936.662211458337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45936.662211458337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45936.662211458337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45936.662211458337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45936.662211458337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45936.662211458337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45936.662211458337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45936.662211458337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45936.662211458337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45936.662211458337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45936.662211458337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45936.662211458337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45936.662211458337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45936.662211458337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45936.662211458337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45936.662211458337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45936.662211458337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45936.662211458337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45936.662211458337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45936.662211458337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45936.662211458337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45936.662211458337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45936.662211458337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45936.662211458337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45936.662211458337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45936.662211458337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45936.662211458337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45936.662211458337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45936.662211458337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45936.662211458337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45936.662211458337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45936.662211458337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45936.662211458337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45936.662211458337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45936.662211458337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45936.662211458337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45936.662211458337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45936.662211458337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45936.662211458337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45936.662211458337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45936.662211458337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45936.662211458337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45936.662211458337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45936.662211458337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45936.662211458337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45936.662211458337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45936.662211458337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45936.662211458337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45936.662211458337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45936.662211458337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45936.662211458337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45936.662211458337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45936.662211458337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45936.662211458337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45936.662211458337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45936.662211458337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45936.662211458337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45936.662211458337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45936.662211458337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45936.662211458337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45936.662211458337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45936.662211458337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45936.662211458337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45936.662211458337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